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anish-1" sheetId="1" r:id="rId1"/>
    <sheet name="IS_Table" sheetId="2" r:id="rId2"/>
  </sheets>
  <definedNames/>
  <calcPr fullCalcOnLoad="1"/>
</workbook>
</file>

<file path=xl/sharedStrings.xml><?xml version="1.0" encoding="utf-8"?>
<sst xmlns="http://schemas.openxmlformats.org/spreadsheetml/2006/main" count="144" uniqueCount="92">
  <si>
    <t>bd</t>
  </si>
  <si>
    <t>VALUES  OF  DESIGN  CONSTANTS</t>
  </si>
  <si>
    <r>
      <t xml:space="preserve">Permissible Bond 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bd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</si>
  <si>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t>Grade of concrete</t>
  </si>
  <si>
    <t>M-15</t>
  </si>
  <si>
    <t>M-20</t>
  </si>
  <si>
    <t>M-25</t>
  </si>
  <si>
    <t>M-30</t>
  </si>
  <si>
    <t>M-35</t>
  </si>
  <si>
    <t>M-40</t>
  </si>
  <si>
    <t>M-10</t>
  </si>
  <si>
    <t>M-45</t>
  </si>
  <si>
    <t>M-50</t>
  </si>
  <si>
    <t>Modular Ratio</t>
  </si>
  <si>
    <r>
      <t>t</t>
    </r>
    <r>
      <rPr>
        <vertAlign val="subscript"/>
        <sz val="10"/>
        <rFont val="Arial"/>
        <family val="2"/>
      </rPr>
      <t xml:space="preserve">bd   </t>
    </r>
    <r>
      <rPr>
        <sz val="10"/>
        <rFont val="Arial"/>
        <family val="2"/>
      </rPr>
      <t>(N /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</si>
  <si>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--</t>
  </si>
  <si>
    <r>
      <t>s</t>
    </r>
    <r>
      <rPr>
        <vertAlign val="subscript"/>
        <sz val="10"/>
        <rFont val="Arial"/>
        <family val="2"/>
      </rPr>
      <t xml:space="preserve">cbc  </t>
    </r>
    <r>
      <rPr>
        <sz val="10"/>
        <rFont val="Arial"/>
        <family val="2"/>
      </rPr>
      <t>N/mm</t>
    </r>
    <r>
      <rPr>
        <vertAlign val="superscript"/>
        <sz val="10"/>
        <rFont val="Arial"/>
        <family val="2"/>
      </rPr>
      <t>2</t>
    </r>
  </si>
  <si>
    <r>
      <t xml:space="preserve">m </t>
    </r>
    <r>
      <rPr>
        <sz val="12"/>
        <rFont val="Symbol"/>
        <family val="1"/>
      </rPr>
      <t>s</t>
    </r>
    <r>
      <rPr>
        <vertAlign val="subscript"/>
        <sz val="10"/>
        <rFont val="Arial"/>
        <family val="2"/>
      </rPr>
      <t>cbc</t>
    </r>
  </si>
  <si>
    <r>
      <t xml:space="preserve">(a)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140 N/mm2 (Fe 250)</t>
    </r>
  </si>
  <si>
    <r>
      <t>k</t>
    </r>
    <r>
      <rPr>
        <vertAlign val="subscript"/>
        <sz val="10"/>
        <rFont val="Arial"/>
        <family val="0"/>
      </rPr>
      <t>c</t>
    </r>
  </si>
  <si>
    <t>Development   Length  in tension</t>
  </si>
  <si>
    <r>
      <t>j</t>
    </r>
    <r>
      <rPr>
        <vertAlign val="subscript"/>
        <sz val="10"/>
        <rFont val="Arial"/>
        <family val="0"/>
      </rPr>
      <t>c</t>
    </r>
  </si>
  <si>
    <r>
      <t>R</t>
    </r>
    <r>
      <rPr>
        <vertAlign val="subscript"/>
        <sz val="10"/>
        <rFont val="Arial"/>
        <family val="0"/>
      </rPr>
      <t>c</t>
    </r>
  </si>
  <si>
    <t>Plain M.S. Bars</t>
  </si>
  <si>
    <t>H.Y.S.D. Bars</t>
  </si>
  <si>
    <r>
      <t>P</t>
    </r>
    <r>
      <rPr>
        <vertAlign val="subscript"/>
        <sz val="10"/>
        <rFont val="Arial"/>
        <family val="0"/>
      </rPr>
      <t>c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(%)</t>
    </r>
  </si>
  <si>
    <r>
      <t>t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0"/>
      </rPr>
      <t xml:space="preserve">   (N / mm2)</t>
    </r>
  </si>
  <si>
    <r>
      <t>k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L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F</t>
    </r>
  </si>
  <si>
    <r>
      <t xml:space="preserve">(b)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190 N/mm2 </t>
    </r>
  </si>
  <si>
    <t>M 15</t>
  </si>
  <si>
    <t>M 20</t>
  </si>
  <si>
    <t>M 25</t>
  </si>
  <si>
    <t>M 30</t>
  </si>
  <si>
    <r>
      <t xml:space="preserve">(c 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230 N/mm2 (Fe 415)</t>
    </r>
  </si>
  <si>
    <t xml:space="preserve"> M 35</t>
  </si>
  <si>
    <t>M 40</t>
  </si>
  <si>
    <t>M 45</t>
  </si>
  <si>
    <t>M 50</t>
  </si>
  <si>
    <r>
      <t xml:space="preserve">(d)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275 N/mm2  (Fe 500)</t>
    </r>
  </si>
  <si>
    <r>
      <t xml:space="preserve">Permissible shear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v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</si>
  <si>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100A</t>
    </r>
    <r>
      <rPr>
        <u val="single"/>
        <vertAlign val="subscript"/>
        <sz val="10"/>
        <rFont val="Arial"/>
        <family val="0"/>
      </rPr>
      <t>s</t>
    </r>
  </si>
  <si>
    <r>
      <t xml:space="preserve">Permissible shear stress 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in concrete  tv  N/mm</t>
    </r>
    <r>
      <rPr>
        <vertAlign val="superscript"/>
        <sz val="10"/>
        <rFont val="Arial"/>
        <family val="2"/>
      </rPr>
      <t>2</t>
    </r>
  </si>
  <si>
    <r>
      <t>&lt;</t>
    </r>
    <r>
      <rPr>
        <sz val="10"/>
        <rFont val="Arial"/>
        <family val="2"/>
      </rPr>
      <t xml:space="preserve">  0.15</t>
    </r>
  </si>
  <si>
    <t>3.00 and above</t>
  </si>
  <si>
    <r>
      <t xml:space="preserve">Maximum shear stress </t>
    </r>
    <r>
      <rPr>
        <sz val="11"/>
        <rFont val="Arial"/>
        <family val="0"/>
      </rPr>
      <t xml:space="preserve"> </t>
    </r>
    <r>
      <rPr>
        <sz val="11"/>
        <rFont val="Symbol"/>
        <family val="1"/>
      </rPr>
      <t>t</t>
    </r>
    <r>
      <rPr>
        <vertAlign val="subscript"/>
        <sz val="11"/>
        <rFont val="Arial"/>
        <family val="2"/>
      </rPr>
      <t>c.m</t>
    </r>
    <r>
      <rPr>
        <b/>
        <vertAlign val="subscript"/>
        <sz val="11"/>
        <rFont val="Arial"/>
        <family val="2"/>
      </rPr>
      <t xml:space="preserve">ax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</si>
  <si>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.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</t>
    </r>
  </si>
  <si>
    <r>
      <t xml:space="preserve">Permissible  stress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</si>
  <si>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Permission stress in compression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</si>
  <si>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Permissible stress in bond (Average) for plain bars in tention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</si>
  <si>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Direct (</t>
    </r>
    <r>
      <rPr>
        <sz val="11"/>
        <rFont val="Symbol"/>
        <family val="1"/>
      </rPr>
      <t>a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0"/>
      </rPr>
      <t>)</t>
    </r>
  </si>
  <si>
    <t>M  10</t>
  </si>
  <si>
    <t>M  15</t>
  </si>
  <si>
    <t>M  20</t>
  </si>
  <si>
    <t>M  25</t>
  </si>
  <si>
    <t>M  30</t>
  </si>
  <si>
    <t>M  35</t>
  </si>
  <si>
    <t>M  40</t>
  </si>
  <si>
    <t>M  45</t>
  </si>
  <si>
    <t>M  50</t>
  </si>
  <si>
    <t>Modification factore</t>
  </si>
  <si>
    <r>
      <t xml:space="preserve">Bending </t>
    </r>
    <r>
      <rPr>
        <sz val="8"/>
        <rFont val="Symbol"/>
        <family val="1"/>
      </rPr>
      <t>a</t>
    </r>
    <r>
      <rPr>
        <vertAlign val="subscript"/>
        <sz val="8"/>
        <rFont val="Arial"/>
        <family val="2"/>
      </rPr>
      <t>cbc</t>
    </r>
  </si>
  <si>
    <t>(N/mm2)</t>
  </si>
  <si>
    <r>
      <t>Kg/m</t>
    </r>
    <r>
      <rPr>
        <vertAlign val="superscript"/>
        <sz val="10"/>
        <rFont val="Arial"/>
        <family val="2"/>
      </rPr>
      <t>2</t>
    </r>
  </si>
  <si>
    <r>
      <t>in kg/m</t>
    </r>
    <r>
      <rPr>
        <vertAlign val="superscript"/>
        <sz val="10"/>
        <rFont val="Arial"/>
        <family val="2"/>
      </rPr>
      <t>2</t>
    </r>
  </si>
  <si>
    <t>Percentage of tension reinforcement</t>
  </si>
  <si>
    <r>
      <t>Shear stress  t</t>
    </r>
    <r>
      <rPr>
        <vertAlign val="subscript"/>
        <sz val="10"/>
        <rFont val="Arial"/>
        <family val="2"/>
      </rPr>
      <t>c</t>
    </r>
  </si>
  <si>
    <t>Reiforcement   %</t>
  </si>
  <si>
    <r>
      <t>100A</t>
    </r>
    <r>
      <rPr>
        <b/>
        <u val="single"/>
        <vertAlign val="subscript"/>
        <sz val="10"/>
        <rFont val="Arial"/>
        <family val="2"/>
      </rPr>
      <t>s</t>
    </r>
  </si>
  <si>
    <t xml:space="preserve">width </t>
  </si>
  <si>
    <t xml:space="preserve">Load from Column </t>
  </si>
  <si>
    <t xml:space="preserve">length </t>
  </si>
  <si>
    <t>height (from foundation)</t>
  </si>
  <si>
    <t>Sr. No.</t>
  </si>
  <si>
    <t>Area</t>
  </si>
  <si>
    <t>Areax25KN/M4</t>
  </si>
  <si>
    <t>water proofingload (2.0 KN/M3)</t>
  </si>
  <si>
    <t>Finish floor load (1.0KN/M3)</t>
  </si>
  <si>
    <t xml:space="preserve">Load from brick wall for following column  no </t>
  </si>
  <si>
    <t xml:space="preserve">Load from  area for following column  no </t>
  </si>
  <si>
    <t xml:space="preserve">lenth of wall </t>
  </si>
  <si>
    <t>height (m)</t>
  </si>
  <si>
    <t xml:space="preserve">Load from brick wall  (20KN/M3)  </t>
  </si>
  <si>
    <t xml:space="preserve">with 10% extra </t>
  </si>
  <si>
    <t xml:space="preserve">All Units are in meters </t>
  </si>
  <si>
    <t>Corner</t>
  </si>
  <si>
    <t>length</t>
  </si>
  <si>
    <t>width</t>
  </si>
  <si>
    <t>Slab load    ( 25KN/M3)</t>
  </si>
  <si>
    <t>areaX 20KN/M3</t>
  </si>
  <si>
    <t>Thickness</t>
  </si>
  <si>
    <t xml:space="preserve">Total load for each column </t>
  </si>
  <si>
    <t>Live load ( 4KN/M3)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</si>
</sst>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</numFmts>
  <fonts count="6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vertAlign val="subscript"/>
      <sz val="10"/>
      <name val="Arial"/>
      <family val="2"/>
    </font>
    <font>
      <sz val="11"/>
      <name val="Arial"/>
      <family val="0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u val="single"/>
      <vertAlign val="subscript"/>
      <sz val="10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  <font>
      <vertAlign val="subscript"/>
      <sz val="8"/>
      <name val="Arial"/>
      <family val="2"/>
    </font>
    <font>
      <b/>
      <u val="single"/>
      <vertAlign val="sub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 quotePrefix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Alignment="1">
      <alignment/>
    </xf>
    <xf numFmtId="2" fontId="0" fillId="36" borderId="1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7" borderId="0" xfId="0" applyFill="1" applyAlignment="1">
      <alignment/>
    </xf>
    <xf numFmtId="164" fontId="0" fillId="37" borderId="14" xfId="0" applyNumberFormat="1" applyFill="1" applyBorder="1" applyAlignment="1">
      <alignment horizontal="center" vertical="center"/>
    </xf>
    <xf numFmtId="1" fontId="0" fillId="37" borderId="11" xfId="0" applyNumberFormat="1" applyFill="1" applyBorder="1" applyAlignment="1">
      <alignment horizontal="center" vertical="center"/>
    </xf>
    <xf numFmtId="164" fontId="0" fillId="37" borderId="12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37" borderId="14" xfId="0" applyNumberFormat="1" applyFill="1" applyBorder="1" applyAlignment="1">
      <alignment horizontal="center"/>
    </xf>
    <xf numFmtId="164" fontId="0" fillId="37" borderId="12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Font="1" applyAlignment="1">
      <alignment wrapText="1" shrinkToFit="1"/>
    </xf>
    <xf numFmtId="165" fontId="0" fillId="0" borderId="0" xfId="0" applyNumberFormat="1" applyAlignment="1">
      <alignment horizontal="center"/>
    </xf>
    <xf numFmtId="0" fontId="62" fillId="32" borderId="11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wrapText="1" shrinkToFit="1"/>
    </xf>
    <xf numFmtId="0" fontId="0" fillId="32" borderId="11" xfId="0" applyFill="1" applyBorder="1" applyAlignment="1">
      <alignment horizontal="center"/>
    </xf>
    <xf numFmtId="165" fontId="0" fillId="32" borderId="11" xfId="0" applyNumberForma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" fillId="0" borderId="0" xfId="0" applyFont="1" applyAlignment="1">
      <alignment horizontal="center"/>
    </xf>
    <xf numFmtId="2" fontId="63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 wrapText="1" shrinkToFit="1"/>
    </xf>
    <xf numFmtId="49" fontId="62" fillId="0" borderId="11" xfId="0" applyNumberFormat="1" applyFont="1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62" fillId="0" borderId="0" xfId="0" applyNumberFormat="1" applyFont="1" applyAlignment="1">
      <alignment horizontal="center"/>
    </xf>
    <xf numFmtId="0" fontId="0" fillId="0" borderId="11" xfId="0" applyFont="1" applyBorder="1" applyAlignment="1">
      <alignment wrapText="1" shrinkToFit="1"/>
    </xf>
    <xf numFmtId="164" fontId="61" fillId="0" borderId="0" xfId="0" applyNumberFormat="1" applyFont="1" applyAlignment="1">
      <alignment horizont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 vertical="center"/>
    </xf>
    <xf numFmtId="164" fontId="0" fillId="37" borderId="12" xfId="0" applyNumberFormat="1" applyFill="1" applyBorder="1" applyAlignment="1">
      <alignment horizontal="center"/>
    </xf>
    <xf numFmtId="164" fontId="0" fillId="37" borderId="13" xfId="0" applyNumberFormat="1" applyFill="1" applyBorder="1" applyAlignment="1">
      <alignment horizontal="center"/>
    </xf>
    <xf numFmtId="1" fontId="0" fillId="37" borderId="12" xfId="0" applyNumberForma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164" fontId="0" fillId="37" borderId="12" xfId="0" applyNumberFormat="1" applyFill="1" applyBorder="1" applyAlignment="1">
      <alignment horizontal="center" vertical="center"/>
    </xf>
    <xf numFmtId="164" fontId="0" fillId="37" borderId="13" xfId="0" applyNumberFormat="1" applyFill="1" applyBorder="1" applyAlignment="1">
      <alignment horizontal="center" vertical="center"/>
    </xf>
    <xf numFmtId="0" fontId="0" fillId="37" borderId="12" xfId="0" applyFill="1" applyBorder="1" applyAlignment="1" quotePrefix="1">
      <alignment horizontal="center"/>
    </xf>
    <xf numFmtId="0" fontId="0" fillId="37" borderId="14" xfId="0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6" borderId="18" xfId="0" applyFill="1" applyBorder="1" applyAlignment="1">
      <alignment horizontal="center" vertical="top"/>
    </xf>
    <xf numFmtId="0" fontId="0" fillId="36" borderId="21" xfId="0" applyFill="1" applyBorder="1" applyAlignment="1">
      <alignment horizontal="center" vertical="top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7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20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 wrapText="1"/>
    </xf>
    <xf numFmtId="0" fontId="0" fillId="37" borderId="22" xfId="0" applyFill="1" applyBorder="1" applyAlignment="1">
      <alignment horizontal="left" vertical="center" wrapText="1"/>
    </xf>
    <xf numFmtId="0" fontId="0" fillId="37" borderId="21" xfId="0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164" fontId="0" fillId="0" borderId="24" xfId="0" applyNumberFormat="1" applyFill="1" applyBorder="1" applyAlignment="1">
      <alignment horizontal="right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textRotation="90"/>
    </xf>
    <xf numFmtId="0" fontId="8" fillId="35" borderId="0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 shrinkToFit="1"/>
    </xf>
    <xf numFmtId="49" fontId="62" fillId="0" borderId="0" xfId="0" applyNumberFormat="1" applyFont="1" applyAlignment="1">
      <alignment horizontal="center" wrapText="1" shrinkToFit="1"/>
    </xf>
    <xf numFmtId="0" fontId="62" fillId="32" borderId="11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1"/>
  <sheetViews>
    <sheetView tabSelected="1" zoomScalePageLayoutView="0" workbookViewId="0" topLeftCell="M4">
      <selection activeCell="Z5" sqref="Z5:Z6"/>
    </sheetView>
  </sheetViews>
  <sheetFormatPr defaultColWidth="9.140625" defaultRowHeight="12.75"/>
  <cols>
    <col min="5" max="5" width="10.28125" style="0" customWidth="1"/>
    <col min="6" max="6" width="10.7109375" style="0" customWidth="1"/>
    <col min="7" max="7" width="13.57421875" style="0" customWidth="1"/>
    <col min="8" max="8" width="6.00390625" style="0" customWidth="1"/>
    <col min="9" max="11" width="8.28125" style="0" customWidth="1"/>
    <col min="13" max="13" width="10.8515625" style="1" customWidth="1"/>
    <col min="14" max="14" width="11.57421875" style="0" customWidth="1"/>
    <col min="15" max="15" width="13.28125" style="0" customWidth="1"/>
    <col min="16" max="16" width="12.28125" style="0" customWidth="1"/>
    <col min="18" max="18" width="9.57421875" style="1" customWidth="1"/>
    <col min="19" max="19" width="8.7109375" style="1" customWidth="1"/>
    <col min="20" max="20" width="9.00390625" style="0" customWidth="1"/>
    <col min="21" max="21" width="13.57421875" style="0" customWidth="1"/>
    <col min="22" max="22" width="11.140625" style="0" customWidth="1"/>
    <col min="23" max="23" width="12.140625" style="1" customWidth="1"/>
    <col min="24" max="24" width="13.421875" style="0" customWidth="1"/>
    <col min="25" max="25" width="9.00390625" style="0" customWidth="1"/>
    <col min="26" max="26" width="11.8515625" style="0" customWidth="1"/>
  </cols>
  <sheetData>
    <row r="2" spans="8:22" ht="12.75">
      <c r="H2" s="155" t="s">
        <v>83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</row>
    <row r="4" spans="2:23" ht="12.75">
      <c r="B4" s="152" t="s">
        <v>69</v>
      </c>
      <c r="C4" s="152"/>
      <c r="D4" s="152"/>
      <c r="E4" s="152"/>
      <c r="F4" s="61"/>
      <c r="G4" s="61"/>
      <c r="I4" s="154" t="s">
        <v>78</v>
      </c>
      <c r="J4" s="154"/>
      <c r="K4" s="154"/>
      <c r="L4" s="154"/>
      <c r="M4" s="154"/>
      <c r="N4" s="154"/>
      <c r="O4" s="154"/>
      <c r="P4" s="154"/>
      <c r="Q4" s="58"/>
      <c r="R4" s="153" t="s">
        <v>81</v>
      </c>
      <c r="S4" s="153"/>
      <c r="T4" s="153"/>
      <c r="U4" s="153"/>
      <c r="V4" s="153"/>
      <c r="W4" s="150" t="s">
        <v>90</v>
      </c>
    </row>
    <row r="5" spans="2:26" ht="47.25" customHeight="1">
      <c r="B5" s="62" t="s">
        <v>72</v>
      </c>
      <c r="C5" s="62" t="s">
        <v>70</v>
      </c>
      <c r="D5" s="62" t="s">
        <v>68</v>
      </c>
      <c r="E5" s="63" t="s">
        <v>71</v>
      </c>
      <c r="F5" s="62" t="s">
        <v>73</v>
      </c>
      <c r="G5" s="62" t="s">
        <v>74</v>
      </c>
      <c r="I5" s="57" t="s">
        <v>72</v>
      </c>
      <c r="J5" s="151" t="s">
        <v>73</v>
      </c>
      <c r="K5" s="151"/>
      <c r="L5" s="151"/>
      <c r="M5" s="73" t="s">
        <v>87</v>
      </c>
      <c r="N5" s="74" t="s">
        <v>76</v>
      </c>
      <c r="O5" s="73" t="s">
        <v>75</v>
      </c>
      <c r="P5" s="79" t="s">
        <v>91</v>
      </c>
      <c r="R5" s="57" t="s">
        <v>79</v>
      </c>
      <c r="S5" s="57" t="s">
        <v>89</v>
      </c>
      <c r="T5" s="56" t="s">
        <v>80</v>
      </c>
      <c r="U5" s="56" t="s">
        <v>88</v>
      </c>
      <c r="V5" s="56"/>
      <c r="W5" s="150"/>
      <c r="X5" s="56" t="s">
        <v>82</v>
      </c>
      <c r="Z5" s="59"/>
    </row>
    <row r="6" spans="2:26" ht="12.75">
      <c r="B6" s="64"/>
      <c r="C6" s="64"/>
      <c r="D6" s="64"/>
      <c r="E6" s="64"/>
      <c r="F6" s="64"/>
      <c r="G6" s="64"/>
      <c r="J6" s="70" t="s">
        <v>85</v>
      </c>
      <c r="K6" s="70" t="s">
        <v>86</v>
      </c>
      <c r="L6" s="69" t="s">
        <v>73</v>
      </c>
      <c r="M6" s="75"/>
      <c r="N6" s="21"/>
      <c r="O6" s="21"/>
      <c r="P6" s="21"/>
      <c r="W6" s="60"/>
      <c r="Z6" s="59"/>
    </row>
    <row r="7" spans="1:24" ht="12.75">
      <c r="A7" s="67" t="s">
        <v>84</v>
      </c>
      <c r="B7" s="66">
        <v>1</v>
      </c>
      <c r="C7" s="64">
        <v>0.2286</v>
      </c>
      <c r="D7" s="64">
        <v>0.2286</v>
      </c>
      <c r="E7" s="64">
        <v>6.71</v>
      </c>
      <c r="F7" s="65">
        <f>C7*D7*E7</f>
        <v>0.3506509116</v>
      </c>
      <c r="G7" s="65">
        <f>F7*25</f>
        <v>8.76627279</v>
      </c>
      <c r="I7" s="1">
        <v>1</v>
      </c>
      <c r="J7" s="60">
        <v>2.0725</v>
      </c>
      <c r="K7" s="68">
        <v>1.042</v>
      </c>
      <c r="L7" s="72">
        <f>J7*K7</f>
        <v>2.159545</v>
      </c>
      <c r="M7" s="76">
        <f>L7*25</f>
        <v>53.988625</v>
      </c>
      <c r="N7" s="76">
        <f>L7*1</f>
        <v>2.159545</v>
      </c>
      <c r="O7" s="76">
        <f>L7*2</f>
        <v>4.31909</v>
      </c>
      <c r="P7" s="77">
        <f>L7*4</f>
        <v>8.63818</v>
      </c>
      <c r="R7" s="68">
        <v>3.1145</v>
      </c>
      <c r="S7" s="1">
        <v>0.23</v>
      </c>
      <c r="T7" s="1">
        <v>3.3528</v>
      </c>
      <c r="U7" s="68">
        <f>R7*S7*T7*20</f>
        <v>48.03455976000001</v>
      </c>
      <c r="V7" s="68"/>
      <c r="W7" s="68">
        <f>G7+M7+N7+O7+P7+U7</f>
        <v>125.90627255000001</v>
      </c>
      <c r="X7" s="80">
        <f>W7*1.1</f>
        <v>138.49689980500003</v>
      </c>
    </row>
    <row r="8" spans="2:24" ht="12.75">
      <c r="B8" s="64">
        <v>2</v>
      </c>
      <c r="C8" s="64">
        <v>0.2286</v>
      </c>
      <c r="D8" s="64">
        <v>0.2286</v>
      </c>
      <c r="E8" s="64">
        <v>6.71</v>
      </c>
      <c r="F8" s="65">
        <f aca="true" t="shared" si="0" ref="F8:F26">C8*D8*E8</f>
        <v>0.3506509116</v>
      </c>
      <c r="G8" s="65">
        <f aca="true" t="shared" si="1" ref="G8:G26">F8*25</f>
        <v>8.76627279</v>
      </c>
      <c r="I8" s="1">
        <v>2</v>
      </c>
      <c r="J8" s="60">
        <v>2.0725</v>
      </c>
      <c r="K8" s="68">
        <v>2.807</v>
      </c>
      <c r="L8" s="72">
        <f>2.807*2.0725</f>
        <v>5.8175075</v>
      </c>
      <c r="M8" s="76">
        <f aca="true" t="shared" si="2" ref="M8:M26">L8*25</f>
        <v>145.43768749999998</v>
      </c>
      <c r="N8" s="76">
        <f aca="true" t="shared" si="3" ref="N8:N26">L8*1</f>
        <v>5.8175075</v>
      </c>
      <c r="O8" s="76">
        <f aca="true" t="shared" si="4" ref="O8:O26">L8*2</f>
        <v>11.635015</v>
      </c>
      <c r="P8" s="77">
        <f aca="true" t="shared" si="5" ref="P8:P26">L8*4</f>
        <v>23.27003</v>
      </c>
      <c r="R8" s="68">
        <v>4.8795</v>
      </c>
      <c r="S8" s="1">
        <v>0.23</v>
      </c>
      <c r="T8" s="1">
        <v>3.3528</v>
      </c>
      <c r="U8" s="68">
        <f aca="true" t="shared" si="6" ref="U8:U26">R8*S8*T8*20</f>
        <v>75.25594296</v>
      </c>
      <c r="V8" s="68"/>
      <c r="W8" s="68">
        <f aca="true" t="shared" si="7" ref="W8:W26">G8+M8+N8+O8+P8+U8</f>
        <v>270.18245575</v>
      </c>
      <c r="X8" s="80">
        <f aca="true" t="shared" si="8" ref="X8:X26">W8*1.1</f>
        <v>297.200701325</v>
      </c>
    </row>
    <row r="9" spans="2:24" ht="12.75">
      <c r="B9" s="64">
        <v>3</v>
      </c>
      <c r="C9" s="64">
        <v>0.2286</v>
      </c>
      <c r="D9" s="64">
        <v>0.2286</v>
      </c>
      <c r="E9" s="64">
        <v>6.71</v>
      </c>
      <c r="F9" s="65">
        <f t="shared" si="0"/>
        <v>0.3506509116</v>
      </c>
      <c r="G9" s="65">
        <f t="shared" si="1"/>
        <v>8.76627279</v>
      </c>
      <c r="I9" s="1">
        <v>3</v>
      </c>
      <c r="J9" s="60">
        <v>2.0725</v>
      </c>
      <c r="K9" s="68">
        <v>3.53</v>
      </c>
      <c r="L9" s="72">
        <f>J9*K9</f>
        <v>7.315924999999999</v>
      </c>
      <c r="M9" s="76">
        <f t="shared" si="2"/>
        <v>182.89812499999996</v>
      </c>
      <c r="N9" s="76">
        <f t="shared" si="3"/>
        <v>7.315924999999999</v>
      </c>
      <c r="O9" s="76">
        <f t="shared" si="4"/>
        <v>14.631849999999998</v>
      </c>
      <c r="P9" s="77">
        <f t="shared" si="5"/>
        <v>29.263699999999996</v>
      </c>
      <c r="R9" s="68">
        <v>5.6025</v>
      </c>
      <c r="S9" s="1">
        <v>0.23</v>
      </c>
      <c r="T9" s="1">
        <v>3.3528</v>
      </c>
      <c r="U9" s="68">
        <f t="shared" si="6"/>
        <v>86.4066852</v>
      </c>
      <c r="V9" s="68"/>
      <c r="W9" s="68">
        <f t="shared" si="7"/>
        <v>329.28255798999993</v>
      </c>
      <c r="X9" s="80">
        <f t="shared" si="8"/>
        <v>362.2108137889999</v>
      </c>
    </row>
    <row r="10" spans="1:24" ht="12.75">
      <c r="A10" s="67" t="s">
        <v>84</v>
      </c>
      <c r="B10" s="66">
        <v>4</v>
      </c>
      <c r="C10" s="64">
        <v>0.2286</v>
      </c>
      <c r="D10" s="64">
        <v>0.2286</v>
      </c>
      <c r="E10" s="64">
        <v>6.71</v>
      </c>
      <c r="F10" s="65">
        <f t="shared" si="0"/>
        <v>0.3506509116</v>
      </c>
      <c r="G10" s="65">
        <f t="shared" si="1"/>
        <v>8.76627279</v>
      </c>
      <c r="I10" s="1">
        <v>4</v>
      </c>
      <c r="J10" s="60">
        <v>2.0725</v>
      </c>
      <c r="K10" s="68">
        <v>1.765</v>
      </c>
      <c r="L10" s="72">
        <f>2.807*2.0725</f>
        <v>5.8175075</v>
      </c>
      <c r="M10" s="76">
        <f t="shared" si="2"/>
        <v>145.43768749999998</v>
      </c>
      <c r="N10" s="76">
        <f t="shared" si="3"/>
        <v>5.8175075</v>
      </c>
      <c r="O10" s="76">
        <f t="shared" si="4"/>
        <v>11.635015</v>
      </c>
      <c r="P10" s="77">
        <f t="shared" si="5"/>
        <v>23.27003</v>
      </c>
      <c r="R10" s="68">
        <v>3.8375</v>
      </c>
      <c r="S10" s="1">
        <v>0.23</v>
      </c>
      <c r="T10" s="1">
        <v>3.3528</v>
      </c>
      <c r="U10" s="68">
        <f t="shared" si="6"/>
        <v>59.18530199999999</v>
      </c>
      <c r="V10" s="68"/>
      <c r="W10" s="68">
        <f t="shared" si="7"/>
        <v>254.11181478999998</v>
      </c>
      <c r="X10" s="80">
        <f t="shared" si="8"/>
        <v>279.522996269</v>
      </c>
    </row>
    <row r="11" spans="2:24" ht="12.75">
      <c r="B11" s="64">
        <v>5</v>
      </c>
      <c r="C11" s="64">
        <v>0.2286</v>
      </c>
      <c r="D11" s="64">
        <v>0.2286</v>
      </c>
      <c r="E11" s="64">
        <v>6.71</v>
      </c>
      <c r="F11" s="65">
        <f t="shared" si="0"/>
        <v>0.3506509116</v>
      </c>
      <c r="G11" s="65">
        <f t="shared" si="1"/>
        <v>8.76627279</v>
      </c>
      <c r="I11" s="1">
        <v>5</v>
      </c>
      <c r="J11" s="60">
        <v>4.145</v>
      </c>
      <c r="K11" s="68">
        <v>1.765</v>
      </c>
      <c r="L11" s="72">
        <f>J11*K11</f>
        <v>7.315924999999999</v>
      </c>
      <c r="M11" s="76">
        <f t="shared" si="2"/>
        <v>182.89812499999996</v>
      </c>
      <c r="N11" s="76">
        <f t="shared" si="3"/>
        <v>7.315924999999999</v>
      </c>
      <c r="O11" s="76">
        <f t="shared" si="4"/>
        <v>14.631849999999998</v>
      </c>
      <c r="P11" s="77">
        <f t="shared" si="5"/>
        <v>29.263699999999996</v>
      </c>
      <c r="R11" s="68">
        <v>5.187</v>
      </c>
      <c r="S11" s="1">
        <v>0.23</v>
      </c>
      <c r="T11" s="1">
        <v>3.3528</v>
      </c>
      <c r="U11" s="68">
        <f t="shared" si="6"/>
        <v>79.99847856000001</v>
      </c>
      <c r="V11" s="68"/>
      <c r="W11" s="68">
        <f t="shared" si="7"/>
        <v>322.8743513499999</v>
      </c>
      <c r="X11" s="80">
        <f t="shared" si="8"/>
        <v>355.16178648499994</v>
      </c>
    </row>
    <row r="12" spans="2:24" ht="12.75">
      <c r="B12" s="64">
        <v>6</v>
      </c>
      <c r="C12" s="64">
        <v>0.2286</v>
      </c>
      <c r="D12" s="64">
        <v>0.2286</v>
      </c>
      <c r="E12" s="64">
        <v>6.71</v>
      </c>
      <c r="F12" s="65">
        <f t="shared" si="0"/>
        <v>0.3506509116</v>
      </c>
      <c r="G12" s="65">
        <f t="shared" si="1"/>
        <v>8.76627279</v>
      </c>
      <c r="I12" s="1">
        <v>6</v>
      </c>
      <c r="J12" s="60">
        <v>3.53</v>
      </c>
      <c r="K12" s="68">
        <v>2.807</v>
      </c>
      <c r="L12" s="72">
        <f>2.807*2.0725</f>
        <v>5.8175075</v>
      </c>
      <c r="M12" s="76">
        <f t="shared" si="2"/>
        <v>145.43768749999998</v>
      </c>
      <c r="N12" s="76">
        <f t="shared" si="3"/>
        <v>5.8175075</v>
      </c>
      <c r="O12" s="76">
        <f t="shared" si="4"/>
        <v>11.635015</v>
      </c>
      <c r="P12" s="77">
        <f t="shared" si="5"/>
        <v>23.27003</v>
      </c>
      <c r="R12" s="68">
        <v>4.8795</v>
      </c>
      <c r="S12" s="1">
        <v>0.23</v>
      </c>
      <c r="T12" s="1">
        <v>3.3528</v>
      </c>
      <c r="U12" s="68">
        <f t="shared" si="6"/>
        <v>75.25594296</v>
      </c>
      <c r="V12" s="68"/>
      <c r="W12" s="68">
        <f t="shared" si="7"/>
        <v>270.18245575</v>
      </c>
      <c r="X12" s="80">
        <f t="shared" si="8"/>
        <v>297.200701325</v>
      </c>
    </row>
    <row r="13" spans="2:24" ht="12.75">
      <c r="B13" s="64">
        <v>7</v>
      </c>
      <c r="C13" s="64">
        <v>0.2286</v>
      </c>
      <c r="D13" s="64">
        <v>0.2286</v>
      </c>
      <c r="E13" s="64">
        <v>6.71</v>
      </c>
      <c r="F13" s="65">
        <f t="shared" si="0"/>
        <v>0.3506509116</v>
      </c>
      <c r="G13" s="65">
        <f t="shared" si="1"/>
        <v>8.76627279</v>
      </c>
      <c r="I13" s="1">
        <v>7</v>
      </c>
      <c r="J13" s="60">
        <v>3.7185</v>
      </c>
      <c r="K13" s="68">
        <v>3.53</v>
      </c>
      <c r="L13" s="72">
        <f>J13*K13</f>
        <v>13.126305</v>
      </c>
      <c r="M13" s="76">
        <f t="shared" si="2"/>
        <v>328.157625</v>
      </c>
      <c r="N13" s="76">
        <f t="shared" si="3"/>
        <v>13.126305</v>
      </c>
      <c r="O13" s="76">
        <f t="shared" si="4"/>
        <v>26.25261</v>
      </c>
      <c r="P13" s="77">
        <f t="shared" si="5"/>
        <v>52.50522</v>
      </c>
      <c r="R13" s="68">
        <v>2.5725</v>
      </c>
      <c r="S13" s="1">
        <v>0.23</v>
      </c>
      <c r="T13" s="1">
        <v>3.3528</v>
      </c>
      <c r="U13" s="68">
        <f t="shared" si="6"/>
        <v>39.67535879999999</v>
      </c>
      <c r="V13" s="68"/>
      <c r="W13" s="78">
        <f t="shared" si="7"/>
        <v>468.48339159</v>
      </c>
      <c r="X13" s="80">
        <f t="shared" si="8"/>
        <v>515.331730749</v>
      </c>
    </row>
    <row r="14" spans="2:24" ht="12.75">
      <c r="B14" s="64">
        <v>8</v>
      </c>
      <c r="C14" s="64">
        <v>0.2286</v>
      </c>
      <c r="D14" s="64">
        <v>0.2286</v>
      </c>
      <c r="E14" s="64">
        <v>6.71</v>
      </c>
      <c r="F14" s="65">
        <f t="shared" si="0"/>
        <v>0.3506509116</v>
      </c>
      <c r="G14" s="65">
        <f t="shared" si="1"/>
        <v>8.76627279</v>
      </c>
      <c r="I14" s="1">
        <v>8</v>
      </c>
      <c r="J14" s="60">
        <v>3.7185</v>
      </c>
      <c r="K14" s="1">
        <v>1.765</v>
      </c>
      <c r="L14" s="72">
        <f>2.807*2.0725</f>
        <v>5.8175075</v>
      </c>
      <c r="M14" s="76">
        <f t="shared" si="2"/>
        <v>145.43768749999998</v>
      </c>
      <c r="N14" s="76">
        <f t="shared" si="3"/>
        <v>5.8175075</v>
      </c>
      <c r="O14" s="76">
        <f t="shared" si="4"/>
        <v>11.635015</v>
      </c>
      <c r="P14" s="77">
        <f t="shared" si="5"/>
        <v>23.27003</v>
      </c>
      <c r="R14" s="68">
        <v>5.4835</v>
      </c>
      <c r="S14" s="1">
        <v>0.23</v>
      </c>
      <c r="T14" s="1">
        <v>3.3528</v>
      </c>
      <c r="U14" s="68">
        <f t="shared" si="6"/>
        <v>84.57136248</v>
      </c>
      <c r="V14" s="68"/>
      <c r="W14" s="68">
        <f t="shared" si="7"/>
        <v>279.49787527</v>
      </c>
      <c r="X14" s="80">
        <f t="shared" si="8"/>
        <v>307.447662797</v>
      </c>
    </row>
    <row r="15" spans="2:24" ht="12.75">
      <c r="B15" s="64">
        <v>9</v>
      </c>
      <c r="C15" s="64">
        <v>0.2286</v>
      </c>
      <c r="D15" s="64">
        <v>0.2286</v>
      </c>
      <c r="E15" s="64">
        <v>6.71</v>
      </c>
      <c r="F15" s="65">
        <f t="shared" si="0"/>
        <v>0.3506509116</v>
      </c>
      <c r="G15" s="65">
        <f t="shared" si="1"/>
        <v>8.76627279</v>
      </c>
      <c r="I15" s="71">
        <v>9</v>
      </c>
      <c r="J15" s="60">
        <v>3.7185</v>
      </c>
      <c r="K15" s="1">
        <v>2.807</v>
      </c>
      <c r="L15" s="72">
        <f>J15*K15</f>
        <v>10.4378295</v>
      </c>
      <c r="M15" s="76">
        <f t="shared" si="2"/>
        <v>260.9457375</v>
      </c>
      <c r="N15" s="76">
        <f t="shared" si="3"/>
        <v>10.4378295</v>
      </c>
      <c r="O15" s="76">
        <f t="shared" si="4"/>
        <v>20.875659</v>
      </c>
      <c r="P15" s="77">
        <f t="shared" si="5"/>
        <v>41.751318</v>
      </c>
      <c r="R15" s="68">
        <v>4.5875</v>
      </c>
      <c r="S15" s="1">
        <v>0.23</v>
      </c>
      <c r="T15" s="1">
        <v>3.3528</v>
      </c>
      <c r="U15" s="68">
        <f t="shared" si="6"/>
        <v>70.75246200000001</v>
      </c>
      <c r="V15" s="68"/>
      <c r="W15" s="68">
        <f t="shared" si="7"/>
        <v>413.52927879000003</v>
      </c>
      <c r="X15" s="80">
        <f t="shared" si="8"/>
        <v>454.8822066690001</v>
      </c>
    </row>
    <row r="16" spans="2:24" ht="12.75">
      <c r="B16" s="64">
        <v>10</v>
      </c>
      <c r="C16" s="64">
        <v>0.2286</v>
      </c>
      <c r="D16" s="64">
        <v>0.2286</v>
      </c>
      <c r="E16" s="64">
        <v>6.71</v>
      </c>
      <c r="F16" s="65">
        <f t="shared" si="0"/>
        <v>0.3506509116</v>
      </c>
      <c r="G16" s="65">
        <f t="shared" si="1"/>
        <v>8.76627279</v>
      </c>
      <c r="I16" s="1">
        <v>10</v>
      </c>
      <c r="J16" s="60">
        <v>3.7185</v>
      </c>
      <c r="K16" s="1">
        <v>1.765</v>
      </c>
      <c r="L16" s="72">
        <f>2.807*2.0725</f>
        <v>5.8175075</v>
      </c>
      <c r="M16" s="76">
        <f t="shared" si="2"/>
        <v>145.43768749999998</v>
      </c>
      <c r="N16" s="76">
        <f t="shared" si="3"/>
        <v>5.8175075</v>
      </c>
      <c r="O16" s="76">
        <f t="shared" si="4"/>
        <v>11.635015</v>
      </c>
      <c r="P16" s="77">
        <f t="shared" si="5"/>
        <v>23.27003</v>
      </c>
      <c r="R16" s="68">
        <v>5.4835</v>
      </c>
      <c r="S16" s="1">
        <v>0.23</v>
      </c>
      <c r="T16" s="1">
        <v>3.3528</v>
      </c>
      <c r="U16" s="68">
        <f t="shared" si="6"/>
        <v>84.57136248</v>
      </c>
      <c r="V16" s="68"/>
      <c r="W16" s="68">
        <f t="shared" si="7"/>
        <v>279.49787527</v>
      </c>
      <c r="X16" s="80">
        <f t="shared" si="8"/>
        <v>307.447662797</v>
      </c>
    </row>
    <row r="17" spans="2:24" ht="12.75">
      <c r="B17" s="64">
        <v>11</v>
      </c>
      <c r="C17" s="64">
        <v>0.2286</v>
      </c>
      <c r="D17" s="64">
        <v>0.2286</v>
      </c>
      <c r="E17" s="64">
        <v>6.71</v>
      </c>
      <c r="F17" s="65">
        <f t="shared" si="0"/>
        <v>0.3506509116</v>
      </c>
      <c r="G17" s="65">
        <f t="shared" si="1"/>
        <v>8.76627279</v>
      </c>
      <c r="I17" s="1">
        <v>11</v>
      </c>
      <c r="J17" s="60">
        <v>3.7185</v>
      </c>
      <c r="K17" s="1">
        <v>1.765</v>
      </c>
      <c r="L17" s="72">
        <f>J17*K17</f>
        <v>6.5631525</v>
      </c>
      <c r="M17" s="76">
        <f t="shared" si="2"/>
        <v>164.0788125</v>
      </c>
      <c r="N17" s="76">
        <f t="shared" si="3"/>
        <v>6.5631525</v>
      </c>
      <c r="O17" s="76">
        <f t="shared" si="4"/>
        <v>13.126305</v>
      </c>
      <c r="P17" s="77">
        <f t="shared" si="5"/>
        <v>26.25261</v>
      </c>
      <c r="R17" s="68">
        <v>5.4835</v>
      </c>
      <c r="S17" s="1">
        <v>0.23</v>
      </c>
      <c r="T17" s="1">
        <v>3.3528</v>
      </c>
      <c r="U17" s="68">
        <f t="shared" si="6"/>
        <v>84.57136248</v>
      </c>
      <c r="V17" s="68"/>
      <c r="W17" s="68">
        <f t="shared" si="7"/>
        <v>303.35851527</v>
      </c>
      <c r="X17" s="80">
        <f t="shared" si="8"/>
        <v>333.69436679700004</v>
      </c>
    </row>
    <row r="18" spans="2:24" ht="12.75">
      <c r="B18" s="64">
        <v>12</v>
      </c>
      <c r="C18" s="64">
        <v>0.2286</v>
      </c>
      <c r="D18" s="64">
        <v>0.2286</v>
      </c>
      <c r="E18" s="64">
        <v>6.71</v>
      </c>
      <c r="F18" s="65">
        <f t="shared" si="0"/>
        <v>0.3506509116</v>
      </c>
      <c r="G18" s="65">
        <f t="shared" si="1"/>
        <v>8.76627279</v>
      </c>
      <c r="I18" s="1">
        <v>12</v>
      </c>
      <c r="J18" s="60">
        <v>3.7185</v>
      </c>
      <c r="K18" s="1">
        <v>2.807</v>
      </c>
      <c r="L18" s="72">
        <f>2.807*2.0725</f>
        <v>5.8175075</v>
      </c>
      <c r="M18" s="76">
        <f t="shared" si="2"/>
        <v>145.43768749999998</v>
      </c>
      <c r="N18" s="76">
        <f t="shared" si="3"/>
        <v>5.8175075</v>
      </c>
      <c r="O18" s="76">
        <f t="shared" si="4"/>
        <v>11.635015</v>
      </c>
      <c r="P18" s="77">
        <f t="shared" si="5"/>
        <v>23.27003</v>
      </c>
      <c r="R18" s="68">
        <v>5.4835</v>
      </c>
      <c r="S18" s="1">
        <v>0.23</v>
      </c>
      <c r="T18" s="1">
        <v>3.3528</v>
      </c>
      <c r="U18" s="68">
        <f t="shared" si="6"/>
        <v>84.57136248</v>
      </c>
      <c r="V18" s="68"/>
      <c r="W18" s="68">
        <f t="shared" si="7"/>
        <v>279.49787527</v>
      </c>
      <c r="X18" s="80">
        <f t="shared" si="8"/>
        <v>307.447662797</v>
      </c>
    </row>
    <row r="19" spans="2:24" ht="12.75">
      <c r="B19" s="64">
        <v>13</v>
      </c>
      <c r="C19" s="64">
        <v>0.2286</v>
      </c>
      <c r="D19" s="64">
        <v>0.2286</v>
      </c>
      <c r="E19" s="64">
        <v>6.71</v>
      </c>
      <c r="F19" s="65">
        <f t="shared" si="0"/>
        <v>0.3506509116</v>
      </c>
      <c r="G19" s="65">
        <f t="shared" si="1"/>
        <v>8.76627279</v>
      </c>
      <c r="I19" s="1">
        <v>13</v>
      </c>
      <c r="J19" s="1">
        <v>3.7796</v>
      </c>
      <c r="K19" s="1">
        <v>1.765</v>
      </c>
      <c r="L19" s="72">
        <f>J19*K19</f>
        <v>6.670993999999999</v>
      </c>
      <c r="M19" s="76">
        <f t="shared" si="2"/>
        <v>166.77485</v>
      </c>
      <c r="N19" s="76">
        <f t="shared" si="3"/>
        <v>6.670993999999999</v>
      </c>
      <c r="O19" s="76">
        <f t="shared" si="4"/>
        <v>13.341987999999999</v>
      </c>
      <c r="P19" s="77">
        <f t="shared" si="5"/>
        <v>26.683975999999998</v>
      </c>
      <c r="R19" s="68">
        <v>5.5446</v>
      </c>
      <c r="S19" s="1">
        <v>0.23</v>
      </c>
      <c r="T19" s="1">
        <v>3.3528</v>
      </c>
      <c r="U19" s="68">
        <f t="shared" si="6"/>
        <v>85.51370044799998</v>
      </c>
      <c r="V19" s="68"/>
      <c r="W19" s="68">
        <f t="shared" si="7"/>
        <v>307.7517812379999</v>
      </c>
      <c r="X19" s="80">
        <f t="shared" si="8"/>
        <v>338.5269593617999</v>
      </c>
    </row>
    <row r="20" spans="2:24" ht="12.75">
      <c r="B20" s="64">
        <v>14</v>
      </c>
      <c r="C20" s="64">
        <v>0.2286</v>
      </c>
      <c r="D20" s="64">
        <v>0.2286</v>
      </c>
      <c r="E20" s="64">
        <v>6.71</v>
      </c>
      <c r="F20" s="65">
        <f t="shared" si="0"/>
        <v>0.3506509116</v>
      </c>
      <c r="G20" s="65">
        <f t="shared" si="1"/>
        <v>8.76627279</v>
      </c>
      <c r="I20" s="1">
        <v>14</v>
      </c>
      <c r="J20" s="1">
        <v>4.2061</v>
      </c>
      <c r="K20" s="1">
        <v>2.805</v>
      </c>
      <c r="L20" s="72">
        <f>2.807*2.0725</f>
        <v>5.8175075</v>
      </c>
      <c r="M20" s="76">
        <f t="shared" si="2"/>
        <v>145.43768749999998</v>
      </c>
      <c r="N20" s="76">
        <f t="shared" si="3"/>
        <v>5.8175075</v>
      </c>
      <c r="O20" s="76">
        <f t="shared" si="4"/>
        <v>11.635015</v>
      </c>
      <c r="P20" s="77">
        <f t="shared" si="5"/>
        <v>23.27003</v>
      </c>
      <c r="R20" s="68">
        <v>4.8795</v>
      </c>
      <c r="S20" s="1">
        <v>0.23</v>
      </c>
      <c r="T20" s="1">
        <v>3.3528</v>
      </c>
      <c r="U20" s="68">
        <f t="shared" si="6"/>
        <v>75.25594296</v>
      </c>
      <c r="V20" s="68"/>
      <c r="W20" s="68">
        <f t="shared" si="7"/>
        <v>270.18245575</v>
      </c>
      <c r="X20" s="80">
        <f t="shared" si="8"/>
        <v>297.200701325</v>
      </c>
    </row>
    <row r="21" spans="1:24" ht="12.75">
      <c r="A21" s="67" t="s">
        <v>84</v>
      </c>
      <c r="B21" s="66">
        <v>15</v>
      </c>
      <c r="C21" s="64">
        <v>0.2286</v>
      </c>
      <c r="D21" s="64">
        <v>0.2286</v>
      </c>
      <c r="E21" s="64">
        <v>6.71</v>
      </c>
      <c r="F21" s="65">
        <f t="shared" si="0"/>
        <v>0.3506509116</v>
      </c>
      <c r="G21" s="65">
        <f t="shared" si="1"/>
        <v>8.76627279</v>
      </c>
      <c r="I21" s="1">
        <v>15</v>
      </c>
      <c r="J21" s="1">
        <v>2.1336</v>
      </c>
      <c r="K21" s="1">
        <v>1.765</v>
      </c>
      <c r="L21" s="72">
        <f>J21*K21</f>
        <v>3.7658039999999997</v>
      </c>
      <c r="M21" s="76">
        <f t="shared" si="2"/>
        <v>94.1451</v>
      </c>
      <c r="N21" s="76">
        <f t="shared" si="3"/>
        <v>3.7658039999999997</v>
      </c>
      <c r="O21" s="76">
        <f t="shared" si="4"/>
        <v>7.531607999999999</v>
      </c>
      <c r="P21" s="77">
        <f t="shared" si="5"/>
        <v>15.063215999999999</v>
      </c>
      <c r="R21" s="68">
        <v>5.8986</v>
      </c>
      <c r="S21" s="1">
        <v>0.23</v>
      </c>
      <c r="T21" s="1">
        <v>3.3528</v>
      </c>
      <c r="U21" s="68">
        <f t="shared" si="6"/>
        <v>90.97339996800001</v>
      </c>
      <c r="V21" s="68"/>
      <c r="W21" s="68">
        <f t="shared" si="7"/>
        <v>220.24540075800002</v>
      </c>
      <c r="X21" s="80">
        <f t="shared" si="8"/>
        <v>242.26994083380004</v>
      </c>
    </row>
    <row r="22" spans="2:24" ht="12.75">
      <c r="B22" s="64">
        <v>16</v>
      </c>
      <c r="C22" s="64">
        <v>0.2286</v>
      </c>
      <c r="D22" s="64">
        <v>0.2286</v>
      </c>
      <c r="E22" s="64">
        <v>6.71</v>
      </c>
      <c r="F22" s="65">
        <f>C22*D22*E22</f>
        <v>0.3506509116</v>
      </c>
      <c r="G22" s="65">
        <f t="shared" si="1"/>
        <v>8.76627279</v>
      </c>
      <c r="I22" s="1">
        <v>16</v>
      </c>
      <c r="J22" s="1">
        <v>2.1336</v>
      </c>
      <c r="K22" s="1">
        <v>2.821</v>
      </c>
      <c r="L22" s="72">
        <f>2.807*2.0725</f>
        <v>5.8175075</v>
      </c>
      <c r="M22" s="76">
        <f t="shared" si="2"/>
        <v>145.43768749999998</v>
      </c>
      <c r="N22" s="76">
        <f t="shared" si="3"/>
        <v>5.8175075</v>
      </c>
      <c r="O22" s="76">
        <f t="shared" si="4"/>
        <v>11.635015</v>
      </c>
      <c r="P22" s="77">
        <f t="shared" si="5"/>
        <v>23.27003</v>
      </c>
      <c r="R22" s="68">
        <v>2.807</v>
      </c>
      <c r="S22" s="1">
        <v>0.23</v>
      </c>
      <c r="T22" s="1">
        <v>3.3528</v>
      </c>
      <c r="U22" s="68">
        <f t="shared" si="6"/>
        <v>43.292024160000004</v>
      </c>
      <c r="V22" s="68"/>
      <c r="W22" s="68">
        <f t="shared" si="7"/>
        <v>238.21853695</v>
      </c>
      <c r="X22" s="80">
        <f t="shared" si="8"/>
        <v>262.040390645</v>
      </c>
    </row>
    <row r="23" spans="2:24" ht="12.75">
      <c r="B23" s="64">
        <v>17</v>
      </c>
      <c r="C23" s="64">
        <v>0.2286</v>
      </c>
      <c r="D23" s="64">
        <v>0.2286</v>
      </c>
      <c r="E23" s="64">
        <v>6.71</v>
      </c>
      <c r="F23" s="65">
        <f t="shared" si="0"/>
        <v>0.3506509116</v>
      </c>
      <c r="G23" s="65">
        <f t="shared" si="1"/>
        <v>8.76627279</v>
      </c>
      <c r="I23" s="1">
        <v>17</v>
      </c>
      <c r="J23" s="1">
        <v>3.7796</v>
      </c>
      <c r="K23" s="1">
        <v>2.805</v>
      </c>
      <c r="L23" s="72">
        <f>J23*K23</f>
        <v>10.601778</v>
      </c>
      <c r="M23" s="76">
        <f t="shared" si="2"/>
        <v>265.04445</v>
      </c>
      <c r="N23" s="76">
        <f t="shared" si="3"/>
        <v>10.601778</v>
      </c>
      <c r="O23" s="76">
        <f t="shared" si="4"/>
        <v>21.203556</v>
      </c>
      <c r="P23" s="77">
        <f t="shared" si="5"/>
        <v>42.407112</v>
      </c>
      <c r="R23" s="68">
        <v>2.1336</v>
      </c>
      <c r="S23" s="1">
        <v>0.23</v>
      </c>
      <c r="T23" s="1">
        <v>3.3528</v>
      </c>
      <c r="U23" s="68">
        <f t="shared" si="6"/>
        <v>32.906256768</v>
      </c>
      <c r="V23" s="68"/>
      <c r="W23" s="68">
        <f t="shared" si="7"/>
        <v>380.929425558</v>
      </c>
      <c r="X23" s="80">
        <f t="shared" si="8"/>
        <v>419.02236811380004</v>
      </c>
    </row>
    <row r="24" spans="2:27" ht="12.75">
      <c r="B24" s="64">
        <v>18</v>
      </c>
      <c r="C24" s="64">
        <v>0.2286</v>
      </c>
      <c r="D24" s="64">
        <v>0.2286</v>
      </c>
      <c r="E24" s="64">
        <v>6.71</v>
      </c>
      <c r="F24" s="65">
        <f t="shared" si="0"/>
        <v>0.3506509116</v>
      </c>
      <c r="G24" s="65">
        <f t="shared" si="1"/>
        <v>8.76627279</v>
      </c>
      <c r="I24" s="1">
        <v>18</v>
      </c>
      <c r="J24" s="1">
        <v>4.2061</v>
      </c>
      <c r="K24" s="1">
        <v>1.765</v>
      </c>
      <c r="L24" s="72">
        <f>2.807*2.0725</f>
        <v>5.8175075</v>
      </c>
      <c r="M24" s="76">
        <f t="shared" si="2"/>
        <v>145.43768749999998</v>
      </c>
      <c r="N24" s="76">
        <f t="shared" si="3"/>
        <v>5.8175075</v>
      </c>
      <c r="O24" s="76">
        <f t="shared" si="4"/>
        <v>11.635015</v>
      </c>
      <c r="P24" s="77">
        <f t="shared" si="5"/>
        <v>23.27003</v>
      </c>
      <c r="R24" s="68">
        <v>5.9711</v>
      </c>
      <c r="S24" s="1">
        <v>0.23</v>
      </c>
      <c r="T24" s="1">
        <v>3.3528</v>
      </c>
      <c r="U24" s="68">
        <f t="shared" si="6"/>
        <v>92.091558768</v>
      </c>
      <c r="V24" s="68"/>
      <c r="W24" s="68">
        <f t="shared" si="7"/>
        <v>287.018071558</v>
      </c>
      <c r="X24" s="80">
        <f t="shared" si="8"/>
        <v>315.7198787138</v>
      </c>
      <c r="AA24" s="55"/>
    </row>
    <row r="25" spans="2:27" ht="12.75">
      <c r="B25" s="64">
        <v>19</v>
      </c>
      <c r="C25" s="64">
        <v>0.2286</v>
      </c>
      <c r="D25" s="64">
        <v>0.2286</v>
      </c>
      <c r="E25" s="64">
        <v>6.71</v>
      </c>
      <c r="F25" s="65">
        <f t="shared" si="0"/>
        <v>0.3506509116</v>
      </c>
      <c r="G25" s="65">
        <f t="shared" si="1"/>
        <v>8.76627279</v>
      </c>
      <c r="I25" s="1">
        <v>19</v>
      </c>
      <c r="J25" s="1">
        <v>2.1336</v>
      </c>
      <c r="K25" s="1">
        <v>3.1685</v>
      </c>
      <c r="L25" s="72">
        <f>J25*K25</f>
        <v>6.7603116</v>
      </c>
      <c r="M25" s="76">
        <f t="shared" si="2"/>
        <v>169.00779</v>
      </c>
      <c r="N25" s="76">
        <f t="shared" si="3"/>
        <v>6.7603116</v>
      </c>
      <c r="O25" s="76">
        <f t="shared" si="4"/>
        <v>13.5206232</v>
      </c>
      <c r="P25" s="77">
        <f t="shared" si="5"/>
        <v>27.0412464</v>
      </c>
      <c r="R25" s="68">
        <v>2.9</v>
      </c>
      <c r="S25" s="1">
        <v>0.23</v>
      </c>
      <c r="T25" s="1">
        <v>3.3528</v>
      </c>
      <c r="U25" s="68">
        <f t="shared" si="6"/>
        <v>44.726352</v>
      </c>
      <c r="V25" s="68"/>
      <c r="W25" s="68">
        <f t="shared" si="7"/>
        <v>269.82259598999997</v>
      </c>
      <c r="X25" s="80">
        <f t="shared" si="8"/>
        <v>296.804855589</v>
      </c>
      <c r="AA25" s="56"/>
    </row>
    <row r="26" spans="1:27" ht="12.75">
      <c r="A26" s="67" t="s">
        <v>84</v>
      </c>
      <c r="B26" s="66">
        <v>20</v>
      </c>
      <c r="C26" s="64">
        <v>0.2286</v>
      </c>
      <c r="D26" s="64">
        <v>0.2286</v>
      </c>
      <c r="E26" s="64">
        <v>6.71</v>
      </c>
      <c r="F26" s="65">
        <f t="shared" si="0"/>
        <v>0.3506509116</v>
      </c>
      <c r="G26" s="65">
        <f t="shared" si="1"/>
        <v>8.76627279</v>
      </c>
      <c r="I26" s="1">
        <v>20</v>
      </c>
      <c r="J26" s="1">
        <v>1.4037</v>
      </c>
      <c r="K26" s="1">
        <v>2.1336</v>
      </c>
      <c r="L26" s="72">
        <f>2.807*2.0725</f>
        <v>5.8175075</v>
      </c>
      <c r="M26" s="76">
        <f t="shared" si="2"/>
        <v>145.43768749999998</v>
      </c>
      <c r="N26" s="76">
        <f t="shared" si="3"/>
        <v>5.8175075</v>
      </c>
      <c r="O26" s="76">
        <f t="shared" si="4"/>
        <v>11.635015</v>
      </c>
      <c r="P26" s="77">
        <f t="shared" si="5"/>
        <v>23.27003</v>
      </c>
      <c r="R26" s="68">
        <v>3.5336</v>
      </c>
      <c r="S26" s="1">
        <v>0.23</v>
      </c>
      <c r="T26" s="1">
        <v>3.3528</v>
      </c>
      <c r="U26" s="68">
        <f t="shared" si="6"/>
        <v>54.498288767999995</v>
      </c>
      <c r="V26" s="68"/>
      <c r="W26" s="68">
        <f t="shared" si="7"/>
        <v>249.42480155799996</v>
      </c>
      <c r="X26" s="80">
        <f t="shared" si="8"/>
        <v>274.36728171379997</v>
      </c>
      <c r="AA26" s="56"/>
    </row>
    <row r="27" ht="12.75">
      <c r="AA27" s="56"/>
    </row>
    <row r="28" ht="25.5" customHeight="1">
      <c r="AA28" s="56"/>
    </row>
    <row r="30" ht="12.75">
      <c r="AA30" s="55"/>
    </row>
    <row r="31" ht="12.75">
      <c r="AA31" s="56"/>
    </row>
    <row r="34" ht="12.75">
      <c r="AA34" s="56"/>
    </row>
    <row r="51" spans="2:5" ht="12.75">
      <c r="B51" s="153" t="s">
        <v>77</v>
      </c>
      <c r="C51" s="153"/>
      <c r="D51" s="153"/>
      <c r="E51" s="153"/>
    </row>
  </sheetData>
  <sheetProtection/>
  <mergeCells count="7">
    <mergeCell ref="H2:U2"/>
    <mergeCell ref="W4:W5"/>
    <mergeCell ref="J5:L5"/>
    <mergeCell ref="B4:E4"/>
    <mergeCell ref="B51:E51"/>
    <mergeCell ref="I4:P4"/>
    <mergeCell ref="R4:V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16"/>
  <sheetViews>
    <sheetView zoomScalePageLayoutView="0" workbookViewId="0" topLeftCell="A1">
      <selection activeCell="K21" sqref="K21"/>
    </sheetView>
  </sheetViews>
  <sheetFormatPr defaultColWidth="9.140625" defaultRowHeight="12.75"/>
  <cols>
    <col min="10" max="10" width="16.28125" style="0" customWidth="1"/>
    <col min="11" max="11" width="10.7109375" style="0" customWidth="1"/>
    <col min="12" max="13" width="10.28125" style="0" customWidth="1"/>
    <col min="14" max="14" width="10.00390625" style="0" customWidth="1"/>
    <col min="15" max="15" width="10.28125" style="0" customWidth="1"/>
  </cols>
  <sheetData>
    <row r="1" spans="1:20" ht="16.5">
      <c r="A1" s="142" t="s">
        <v>1</v>
      </c>
      <c r="B1" s="143"/>
      <c r="C1" s="143"/>
      <c r="D1" s="143"/>
      <c r="E1" s="143"/>
      <c r="F1" s="143"/>
      <c r="G1" s="143"/>
      <c r="H1" s="144"/>
      <c r="I1" s="6"/>
      <c r="J1" s="145" t="s">
        <v>2</v>
      </c>
      <c r="K1" s="146"/>
      <c r="L1" s="146"/>
      <c r="M1" s="146"/>
      <c r="N1" s="146"/>
      <c r="O1" s="146"/>
      <c r="P1" s="146"/>
      <c r="Q1" s="146"/>
      <c r="R1" s="146"/>
      <c r="S1" s="147"/>
      <c r="T1" s="7"/>
    </row>
    <row r="2" spans="1:20" ht="12.75">
      <c r="A2" s="148" t="s">
        <v>3</v>
      </c>
      <c r="B2" s="148"/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/>
      <c r="J2" s="10" t="s">
        <v>3</v>
      </c>
      <c r="K2" s="11" t="s">
        <v>10</v>
      </c>
      <c r="L2" s="12" t="s">
        <v>4</v>
      </c>
      <c r="M2" s="11" t="s">
        <v>5</v>
      </c>
      <c r="N2" s="11" t="s">
        <v>6</v>
      </c>
      <c r="O2" s="11" t="s">
        <v>7</v>
      </c>
      <c r="P2" s="11" t="s">
        <v>8</v>
      </c>
      <c r="Q2" s="11" t="s">
        <v>9</v>
      </c>
      <c r="R2" s="11" t="s">
        <v>11</v>
      </c>
      <c r="S2" s="11" t="s">
        <v>12</v>
      </c>
      <c r="T2" s="13"/>
    </row>
    <row r="3" spans="1:20" ht="15.75">
      <c r="A3" s="148" t="s">
        <v>13</v>
      </c>
      <c r="B3" s="148"/>
      <c r="C3" s="8">
        <v>18.67</v>
      </c>
      <c r="D3" s="8">
        <v>13.33</v>
      </c>
      <c r="E3" s="8">
        <v>10.98</v>
      </c>
      <c r="F3" s="8">
        <v>9.33</v>
      </c>
      <c r="G3" s="8">
        <v>8.11</v>
      </c>
      <c r="H3" s="8">
        <v>7.18</v>
      </c>
      <c r="I3" s="9"/>
      <c r="J3" s="14" t="s">
        <v>14</v>
      </c>
      <c r="K3" s="15" t="s">
        <v>15</v>
      </c>
      <c r="L3" s="11">
        <v>0.6</v>
      </c>
      <c r="M3" s="11">
        <v>0.8</v>
      </c>
      <c r="N3" s="11">
        <v>0.9</v>
      </c>
      <c r="O3" s="11">
        <v>1</v>
      </c>
      <c r="P3" s="11">
        <v>1.1</v>
      </c>
      <c r="Q3" s="11">
        <v>1.2</v>
      </c>
      <c r="R3" s="11">
        <v>1.3</v>
      </c>
      <c r="S3" s="11">
        <v>1.4</v>
      </c>
      <c r="T3" s="13"/>
    </row>
    <row r="4" spans="1:20" ht="15.75">
      <c r="A4" s="149" t="s">
        <v>16</v>
      </c>
      <c r="B4" s="148"/>
      <c r="C4" s="8">
        <v>5</v>
      </c>
      <c r="D4" s="8">
        <v>7</v>
      </c>
      <c r="E4" s="8">
        <v>8.5</v>
      </c>
      <c r="F4" s="8">
        <v>10</v>
      </c>
      <c r="G4" s="8">
        <v>11.5</v>
      </c>
      <c r="H4" s="8">
        <v>13</v>
      </c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148" t="s">
        <v>17</v>
      </c>
      <c r="B5" s="148"/>
      <c r="C5" s="8">
        <v>93.33</v>
      </c>
      <c r="D5" s="8">
        <v>93.33</v>
      </c>
      <c r="E5" s="8">
        <v>93.33</v>
      </c>
      <c r="F5" s="8">
        <v>93.33</v>
      </c>
      <c r="G5" s="8">
        <v>93.33</v>
      </c>
      <c r="H5" s="8">
        <v>93.33</v>
      </c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132" t="s">
        <v>18</v>
      </c>
      <c r="B6" s="16" t="s">
        <v>19</v>
      </c>
      <c r="C6" s="8">
        <v>0.4</v>
      </c>
      <c r="D6" s="8">
        <v>0.4</v>
      </c>
      <c r="E6" s="8">
        <v>0.4</v>
      </c>
      <c r="F6" s="8">
        <v>0.4</v>
      </c>
      <c r="G6" s="8">
        <v>0.4</v>
      </c>
      <c r="H6" s="8">
        <v>0.4</v>
      </c>
      <c r="I6" s="9"/>
      <c r="J6" s="137" t="s">
        <v>20</v>
      </c>
      <c r="K6" s="137"/>
      <c r="L6" s="137"/>
      <c r="M6" s="137"/>
      <c r="N6" s="137"/>
      <c r="O6" s="137"/>
      <c r="P6" s="137"/>
      <c r="Q6" s="137"/>
      <c r="R6" s="137"/>
      <c r="S6" s="17"/>
      <c r="T6" s="17"/>
    </row>
    <row r="7" spans="1:20" ht="15.75">
      <c r="A7" s="133"/>
      <c r="B7" s="16" t="s">
        <v>21</v>
      </c>
      <c r="C7" s="8">
        <v>0.867</v>
      </c>
      <c r="D7" s="8">
        <v>0.867</v>
      </c>
      <c r="E7" s="8">
        <v>0.867</v>
      </c>
      <c r="F7" s="8">
        <v>0.867</v>
      </c>
      <c r="G7" s="8">
        <v>0.867</v>
      </c>
      <c r="H7" s="8">
        <v>0.867</v>
      </c>
      <c r="I7" s="9"/>
      <c r="J7" s="138"/>
      <c r="K7" s="138"/>
      <c r="L7" s="138"/>
      <c r="M7" s="138"/>
      <c r="N7" s="138"/>
      <c r="O7" s="138"/>
      <c r="P7" s="138"/>
      <c r="Q7" s="138"/>
      <c r="R7" s="138"/>
      <c r="S7" s="3"/>
      <c r="T7" s="3"/>
    </row>
    <row r="8" spans="1:20" ht="15.75">
      <c r="A8" s="133"/>
      <c r="B8" s="16" t="s">
        <v>22</v>
      </c>
      <c r="C8" s="8">
        <v>0.867</v>
      </c>
      <c r="D8" s="8">
        <v>1.214</v>
      </c>
      <c r="E8" s="8">
        <v>1.474</v>
      </c>
      <c r="F8" s="8">
        <v>1.734</v>
      </c>
      <c r="G8" s="8">
        <v>1.994</v>
      </c>
      <c r="H8" s="8">
        <v>2.254</v>
      </c>
      <c r="I8" s="9"/>
      <c r="J8" s="139" t="s">
        <v>3</v>
      </c>
      <c r="K8" s="123" t="s">
        <v>23</v>
      </c>
      <c r="L8" s="123"/>
      <c r="M8" s="123"/>
      <c r="N8" s="123"/>
      <c r="O8" s="123" t="s">
        <v>24</v>
      </c>
      <c r="P8" s="123"/>
      <c r="Q8" s="123"/>
      <c r="R8" s="123"/>
      <c r="S8" s="19"/>
      <c r="T8" s="19"/>
    </row>
    <row r="9" spans="1:20" ht="15.75">
      <c r="A9" s="134"/>
      <c r="B9" s="16" t="s">
        <v>25</v>
      </c>
      <c r="C9" s="8">
        <v>0.714</v>
      </c>
      <c r="D9" s="8">
        <v>1</v>
      </c>
      <c r="E9" s="8">
        <v>1.214</v>
      </c>
      <c r="F9" s="8">
        <v>1.429</v>
      </c>
      <c r="G9" s="8">
        <v>1.643</v>
      </c>
      <c r="H9" s="8">
        <v>1.857</v>
      </c>
      <c r="I9" s="9"/>
      <c r="J9" s="140"/>
      <c r="K9" s="141" t="s">
        <v>26</v>
      </c>
      <c r="L9" s="123"/>
      <c r="M9" s="123" t="s">
        <v>27</v>
      </c>
      <c r="N9" s="123"/>
      <c r="O9" s="141" t="s">
        <v>26</v>
      </c>
      <c r="P9" s="123"/>
      <c r="Q9" s="123" t="s">
        <v>27</v>
      </c>
      <c r="R9" s="123"/>
      <c r="S9" s="19"/>
      <c r="T9" s="19"/>
    </row>
    <row r="10" spans="1:20" ht="15.75">
      <c r="A10" s="132" t="s">
        <v>28</v>
      </c>
      <c r="B10" s="16" t="s">
        <v>19</v>
      </c>
      <c r="C10" s="20">
        <v>0.329</v>
      </c>
      <c r="D10" s="8">
        <v>0.329</v>
      </c>
      <c r="E10" s="8">
        <v>0.329</v>
      </c>
      <c r="F10" s="8">
        <v>0.329</v>
      </c>
      <c r="G10" s="8">
        <v>0.329</v>
      </c>
      <c r="H10" s="8">
        <v>0.329</v>
      </c>
      <c r="I10" s="9"/>
      <c r="J10" s="18" t="s">
        <v>29</v>
      </c>
      <c r="K10" s="123">
        <v>0.6</v>
      </c>
      <c r="L10" s="123"/>
      <c r="M10" s="123">
        <v>58</v>
      </c>
      <c r="N10" s="123"/>
      <c r="O10" s="123">
        <v>0.96</v>
      </c>
      <c r="P10" s="123"/>
      <c r="Q10" s="123">
        <v>60</v>
      </c>
      <c r="R10" s="123"/>
      <c r="S10" s="19"/>
      <c r="T10" s="19"/>
    </row>
    <row r="11" spans="1:20" ht="15.75">
      <c r="A11" s="133"/>
      <c r="B11" s="16" t="s">
        <v>21</v>
      </c>
      <c r="C11" s="5">
        <v>0.89</v>
      </c>
      <c r="D11" s="8">
        <v>0.89</v>
      </c>
      <c r="E11" s="8">
        <v>0.89</v>
      </c>
      <c r="F11" s="8">
        <v>0.89</v>
      </c>
      <c r="G11" s="8">
        <v>0.89</v>
      </c>
      <c r="H11" s="8">
        <v>0.89</v>
      </c>
      <c r="I11" s="9"/>
      <c r="J11" s="18" t="s">
        <v>30</v>
      </c>
      <c r="K11" s="123">
        <v>0.8</v>
      </c>
      <c r="L11" s="123"/>
      <c r="M11" s="123">
        <v>44</v>
      </c>
      <c r="N11" s="123"/>
      <c r="O11" s="123">
        <v>1.28</v>
      </c>
      <c r="P11" s="123"/>
      <c r="Q11" s="123">
        <v>45</v>
      </c>
      <c r="R11" s="123"/>
      <c r="S11" s="19"/>
      <c r="T11" s="19"/>
    </row>
    <row r="12" spans="1:20" ht="15.75">
      <c r="A12" s="133"/>
      <c r="B12" s="16" t="s">
        <v>22</v>
      </c>
      <c r="C12" s="8">
        <v>0.732</v>
      </c>
      <c r="D12" s="8">
        <v>1.025</v>
      </c>
      <c r="E12" s="8">
        <v>1.244</v>
      </c>
      <c r="F12" s="8">
        <v>1.464</v>
      </c>
      <c r="G12" s="8">
        <v>1.684</v>
      </c>
      <c r="H12" s="8">
        <v>1.903</v>
      </c>
      <c r="I12" s="9"/>
      <c r="J12" s="18" t="s">
        <v>31</v>
      </c>
      <c r="K12" s="123">
        <v>0.9</v>
      </c>
      <c r="L12" s="123"/>
      <c r="M12" s="123">
        <v>39</v>
      </c>
      <c r="N12" s="123"/>
      <c r="O12" s="123">
        <v>1.44</v>
      </c>
      <c r="P12" s="123"/>
      <c r="Q12" s="123">
        <v>40</v>
      </c>
      <c r="R12" s="123"/>
      <c r="S12" s="19"/>
      <c r="T12" s="19"/>
    </row>
    <row r="13" spans="1:18" ht="15.75">
      <c r="A13" s="134"/>
      <c r="B13" s="16" t="s">
        <v>25</v>
      </c>
      <c r="C13" s="8">
        <v>0.433</v>
      </c>
      <c r="D13" s="8">
        <v>0.606</v>
      </c>
      <c r="E13" s="8">
        <v>0.736</v>
      </c>
      <c r="F13" s="8">
        <v>0.866</v>
      </c>
      <c r="G13" s="8">
        <v>0.997</v>
      </c>
      <c r="H13" s="8">
        <v>1.127</v>
      </c>
      <c r="I13" s="9"/>
      <c r="J13" s="18" t="s">
        <v>32</v>
      </c>
      <c r="K13" s="123">
        <v>1</v>
      </c>
      <c r="L13" s="123"/>
      <c r="M13" s="123">
        <v>35</v>
      </c>
      <c r="N13" s="123"/>
      <c r="O13" s="123">
        <v>1.6</v>
      </c>
      <c r="P13" s="123"/>
      <c r="Q13" s="123">
        <v>36</v>
      </c>
      <c r="R13" s="123"/>
    </row>
    <row r="14" spans="1:18" ht="15.75">
      <c r="A14" s="132" t="s">
        <v>33</v>
      </c>
      <c r="B14" s="16" t="s">
        <v>19</v>
      </c>
      <c r="C14" s="8">
        <v>0.289</v>
      </c>
      <c r="D14" s="8">
        <v>0.289</v>
      </c>
      <c r="E14" s="8">
        <v>0.289</v>
      </c>
      <c r="F14" s="8">
        <v>0.289</v>
      </c>
      <c r="G14" s="8">
        <v>0.289</v>
      </c>
      <c r="H14" s="8">
        <v>0.289</v>
      </c>
      <c r="I14" s="9"/>
      <c r="J14" s="18" t="s">
        <v>34</v>
      </c>
      <c r="K14" s="123">
        <v>1.1</v>
      </c>
      <c r="L14" s="123"/>
      <c r="M14" s="123">
        <v>32</v>
      </c>
      <c r="N14" s="123"/>
      <c r="O14" s="123">
        <v>1.76</v>
      </c>
      <c r="P14" s="123"/>
      <c r="Q14" s="123">
        <v>33</v>
      </c>
      <c r="R14" s="123"/>
    </row>
    <row r="15" spans="1:20" ht="15.75">
      <c r="A15" s="133"/>
      <c r="B15" s="16" t="s">
        <v>21</v>
      </c>
      <c r="C15" s="8">
        <v>0.904</v>
      </c>
      <c r="D15" s="8">
        <v>0.904</v>
      </c>
      <c r="E15" s="8">
        <v>0.904</v>
      </c>
      <c r="F15" s="8">
        <v>0.904</v>
      </c>
      <c r="G15" s="8">
        <v>0.904</v>
      </c>
      <c r="H15" s="8">
        <v>0.904</v>
      </c>
      <c r="I15" s="9"/>
      <c r="J15" s="18" t="s">
        <v>35</v>
      </c>
      <c r="K15" s="123">
        <v>1.2</v>
      </c>
      <c r="L15" s="123"/>
      <c r="M15" s="123">
        <v>29</v>
      </c>
      <c r="N15" s="123"/>
      <c r="O15" s="123">
        <v>1.92</v>
      </c>
      <c r="P15" s="123"/>
      <c r="Q15" s="123">
        <v>30</v>
      </c>
      <c r="R15" s="123"/>
      <c r="S15" s="136" t="s">
        <v>59</v>
      </c>
      <c r="T15" s="122">
        <v>2</v>
      </c>
    </row>
    <row r="16" spans="1:35" ht="15.75">
      <c r="A16" s="133"/>
      <c r="B16" s="16" t="s">
        <v>22</v>
      </c>
      <c r="C16" s="8">
        <v>0.653</v>
      </c>
      <c r="D16" s="8">
        <v>0.914</v>
      </c>
      <c r="E16" s="8">
        <v>1.11</v>
      </c>
      <c r="F16" s="8">
        <v>1.306</v>
      </c>
      <c r="G16" s="8">
        <v>1.502</v>
      </c>
      <c r="H16" s="8">
        <v>1.698</v>
      </c>
      <c r="I16" s="9"/>
      <c r="J16" s="18" t="s">
        <v>36</v>
      </c>
      <c r="K16" s="123">
        <v>1.3</v>
      </c>
      <c r="L16" s="123"/>
      <c r="M16" s="123">
        <v>27</v>
      </c>
      <c r="N16" s="123"/>
      <c r="O16" s="123">
        <v>2.08</v>
      </c>
      <c r="P16" s="123"/>
      <c r="Q16" s="123">
        <v>28</v>
      </c>
      <c r="R16" s="123"/>
      <c r="S16" s="136"/>
      <c r="T16" s="1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5.75">
      <c r="A17" s="134"/>
      <c r="B17" s="16" t="s">
        <v>25</v>
      </c>
      <c r="C17" s="8">
        <v>0.314</v>
      </c>
      <c r="D17" s="8">
        <v>0.44</v>
      </c>
      <c r="E17" s="8">
        <v>0.534</v>
      </c>
      <c r="F17" s="8">
        <v>0.628</v>
      </c>
      <c r="G17" s="8">
        <v>0.722</v>
      </c>
      <c r="H17" s="8">
        <v>0.816</v>
      </c>
      <c r="I17" s="9"/>
      <c r="J17" s="18" t="s">
        <v>37</v>
      </c>
      <c r="K17" s="123">
        <v>1.4</v>
      </c>
      <c r="L17" s="123"/>
      <c r="M17" s="123">
        <v>25</v>
      </c>
      <c r="N17" s="123"/>
      <c r="O17" s="123">
        <v>2.24</v>
      </c>
      <c r="P17" s="123"/>
      <c r="Q17" s="123">
        <v>26</v>
      </c>
      <c r="R17" s="123"/>
      <c r="S17" s="136"/>
      <c r="T17" s="125">
        <v>1.4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5.75">
      <c r="A18" s="132" t="s">
        <v>38</v>
      </c>
      <c r="B18" s="16" t="s">
        <v>19</v>
      </c>
      <c r="C18" s="8">
        <v>0.253</v>
      </c>
      <c r="D18" s="8">
        <v>0.253</v>
      </c>
      <c r="E18" s="8">
        <v>0.253</v>
      </c>
      <c r="F18" s="8">
        <v>0.253</v>
      </c>
      <c r="G18" s="8">
        <v>0.253</v>
      </c>
      <c r="H18" s="8">
        <v>0.253</v>
      </c>
      <c r="I18" s="9"/>
      <c r="J18" s="2"/>
      <c r="K18" s="135"/>
      <c r="L18" s="135"/>
      <c r="M18" s="2"/>
      <c r="N18" s="2"/>
      <c r="O18" s="2"/>
      <c r="P18" s="2"/>
      <c r="Q18" s="2"/>
      <c r="R18" s="2"/>
      <c r="S18" s="136"/>
      <c r="T18" s="125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5.75">
      <c r="A19" s="133"/>
      <c r="B19" s="16" t="s">
        <v>21</v>
      </c>
      <c r="C19" s="8">
        <v>0.916</v>
      </c>
      <c r="D19" s="8">
        <v>0.916</v>
      </c>
      <c r="E19" s="8">
        <v>0.916</v>
      </c>
      <c r="F19" s="8">
        <v>0.914</v>
      </c>
      <c r="G19" s="8">
        <v>0.916</v>
      </c>
      <c r="H19" s="8">
        <v>0.916</v>
      </c>
      <c r="I19" s="9"/>
      <c r="J19" s="2"/>
      <c r="K19" s="2"/>
      <c r="L19" s="2"/>
      <c r="M19" s="2"/>
      <c r="N19" s="2"/>
      <c r="O19" s="2"/>
      <c r="P19" s="2"/>
      <c r="Q19" s="2"/>
      <c r="R19" s="2"/>
      <c r="S19" s="136"/>
      <c r="T19" s="125">
        <v>1.2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5.75">
      <c r="A20" s="133"/>
      <c r="B20" s="16" t="s">
        <v>22</v>
      </c>
      <c r="C20" s="8">
        <v>0.579</v>
      </c>
      <c r="D20" s="8">
        <v>0.811</v>
      </c>
      <c r="E20" s="8">
        <v>0.985</v>
      </c>
      <c r="F20" s="8">
        <v>1.159</v>
      </c>
      <c r="G20" s="8">
        <v>1.332</v>
      </c>
      <c r="H20" s="8">
        <v>1.506</v>
      </c>
      <c r="I20" s="9"/>
      <c r="J20" s="2"/>
      <c r="K20" s="2"/>
      <c r="L20" s="2"/>
      <c r="M20" s="2"/>
      <c r="N20" s="2"/>
      <c r="O20" s="2"/>
      <c r="P20" s="2"/>
      <c r="Q20" s="2"/>
      <c r="R20" s="2"/>
      <c r="S20" s="136"/>
      <c r="T20" s="125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5.75">
      <c r="A21" s="134"/>
      <c r="B21" s="16" t="s">
        <v>25</v>
      </c>
      <c r="C21" s="8">
        <v>0.23</v>
      </c>
      <c r="D21" s="8">
        <v>0.322</v>
      </c>
      <c r="E21" s="8">
        <v>0.391</v>
      </c>
      <c r="F21" s="8">
        <v>0.46</v>
      </c>
      <c r="G21" s="8">
        <v>0.53</v>
      </c>
      <c r="H21" s="8">
        <v>0.599</v>
      </c>
      <c r="I21" s="9"/>
      <c r="J21" s="2"/>
      <c r="K21" s="2"/>
      <c r="L21" s="2"/>
      <c r="M21" s="2"/>
      <c r="N21" s="2"/>
      <c r="O21" s="2"/>
      <c r="P21" s="2"/>
      <c r="Q21" s="2"/>
      <c r="R21" s="2"/>
      <c r="S21" s="136"/>
      <c r="T21" s="125">
        <v>0.8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9:35" ht="12.75">
      <c r="I22" s="22"/>
      <c r="J22" s="2"/>
      <c r="K22" s="2"/>
      <c r="L22" s="2"/>
      <c r="M22" s="2"/>
      <c r="N22" s="2"/>
      <c r="O22" s="2"/>
      <c r="P22" s="2"/>
      <c r="Q22" s="2"/>
      <c r="R22" s="2"/>
      <c r="S22" s="136"/>
      <c r="T22" s="125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6.5">
      <c r="A23" s="124" t="s">
        <v>39</v>
      </c>
      <c r="B23" s="124"/>
      <c r="C23" s="124"/>
      <c r="D23" s="124"/>
      <c r="E23" s="124"/>
      <c r="F23" s="124"/>
      <c r="G23" s="124"/>
      <c r="H23" s="124"/>
      <c r="I23" s="23"/>
      <c r="J23" s="2"/>
      <c r="K23" s="2"/>
      <c r="L23" s="2"/>
      <c r="M23" s="2"/>
      <c r="N23" s="2"/>
      <c r="O23" s="2"/>
      <c r="P23" s="2"/>
      <c r="Q23" s="2"/>
      <c r="R23" s="2"/>
      <c r="S23" s="136"/>
      <c r="T23" s="125">
        <v>0.4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>
      <c r="A24" s="126" t="s">
        <v>40</v>
      </c>
      <c r="B24" s="127"/>
      <c r="C24" s="128" t="s">
        <v>41</v>
      </c>
      <c r="D24" s="128"/>
      <c r="E24" s="128"/>
      <c r="F24" s="128"/>
      <c r="G24" s="128"/>
      <c r="H24" s="128"/>
      <c r="I24" s="9"/>
      <c r="J24" s="129" t="s">
        <v>46</v>
      </c>
      <c r="K24" s="130"/>
      <c r="L24" s="130"/>
      <c r="M24" s="130"/>
      <c r="N24" s="130"/>
      <c r="O24" s="130"/>
      <c r="P24" s="130"/>
      <c r="Q24" s="130"/>
      <c r="R24" s="131"/>
      <c r="S24" s="136"/>
      <c r="T24" s="125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4.25">
      <c r="A25" s="105" t="s">
        <v>0</v>
      </c>
      <c r="B25" s="106"/>
      <c r="C25" s="25" t="s">
        <v>4</v>
      </c>
      <c r="D25" s="24" t="s">
        <v>5</v>
      </c>
      <c r="E25" s="24" t="s">
        <v>6</v>
      </c>
      <c r="F25" s="24" t="s">
        <v>7</v>
      </c>
      <c r="G25" s="24" t="s">
        <v>8</v>
      </c>
      <c r="H25" s="24" t="s">
        <v>9</v>
      </c>
      <c r="I25" s="9"/>
      <c r="J25" s="107" t="s">
        <v>3</v>
      </c>
      <c r="K25" s="110" t="s">
        <v>47</v>
      </c>
      <c r="L25" s="111"/>
      <c r="M25" s="111"/>
      <c r="N25" s="111"/>
      <c r="O25" s="112" t="s">
        <v>48</v>
      </c>
      <c r="P25" s="113"/>
      <c r="Q25" s="113"/>
      <c r="R25" s="114"/>
      <c r="S25" s="136"/>
      <c r="T25" s="27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5.75">
      <c r="A26" s="118" t="s">
        <v>42</v>
      </c>
      <c r="B26" s="118"/>
      <c r="C26" s="24">
        <v>0.18</v>
      </c>
      <c r="D26" s="24">
        <v>0.18</v>
      </c>
      <c r="E26" s="24">
        <v>0.19</v>
      </c>
      <c r="F26" s="24">
        <v>0.2</v>
      </c>
      <c r="G26" s="24">
        <v>0.2</v>
      </c>
      <c r="H26" s="24">
        <v>0.2</v>
      </c>
      <c r="I26" s="9"/>
      <c r="J26" s="108"/>
      <c r="K26" s="119" t="s">
        <v>60</v>
      </c>
      <c r="L26" s="120"/>
      <c r="M26" s="121" t="s">
        <v>49</v>
      </c>
      <c r="N26" s="110"/>
      <c r="O26" s="115"/>
      <c r="P26" s="116"/>
      <c r="Q26" s="116"/>
      <c r="R26" s="117"/>
      <c r="S26" s="136"/>
      <c r="T26" s="27">
        <v>0</v>
      </c>
      <c r="U26" s="28"/>
      <c r="V26" s="102">
        <v>0.4</v>
      </c>
      <c r="W26" s="102"/>
      <c r="X26" s="102">
        <v>0.8</v>
      </c>
      <c r="Y26" s="102"/>
      <c r="Z26" s="102">
        <v>1.2</v>
      </c>
      <c r="AA26" s="102"/>
      <c r="AB26" s="102">
        <v>1.6</v>
      </c>
      <c r="AC26" s="102"/>
      <c r="AD26" s="102">
        <v>2</v>
      </c>
      <c r="AE26" s="102"/>
      <c r="AF26" s="102">
        <v>2.4</v>
      </c>
      <c r="AG26" s="102"/>
      <c r="AH26" s="102">
        <v>2.8</v>
      </c>
      <c r="AI26" s="102"/>
    </row>
    <row r="27" spans="1:22" ht="14.25">
      <c r="A27" s="91">
        <v>0.25</v>
      </c>
      <c r="B27" s="91"/>
      <c r="C27" s="29">
        <v>0.22</v>
      </c>
      <c r="D27" s="29">
        <v>0.22</v>
      </c>
      <c r="E27" s="29">
        <v>0.23</v>
      </c>
      <c r="F27" s="29">
        <v>0.23</v>
      </c>
      <c r="G27" s="29">
        <v>0.23</v>
      </c>
      <c r="H27" s="29">
        <v>0.23</v>
      </c>
      <c r="I27" s="30"/>
      <c r="J27" s="109"/>
      <c r="K27" s="31" t="s">
        <v>61</v>
      </c>
      <c r="L27" s="26" t="s">
        <v>62</v>
      </c>
      <c r="M27" s="31" t="s">
        <v>61</v>
      </c>
      <c r="N27" s="26" t="s">
        <v>62</v>
      </c>
      <c r="O27" s="103" t="s">
        <v>61</v>
      </c>
      <c r="P27" s="104"/>
      <c r="Q27" s="103" t="s">
        <v>63</v>
      </c>
      <c r="R27" s="104"/>
      <c r="S27" s="2"/>
      <c r="T27" s="2"/>
      <c r="V27" t="s">
        <v>64</v>
      </c>
    </row>
    <row r="28" spans="1:20" ht="12.75">
      <c r="A28" s="91">
        <v>0.5</v>
      </c>
      <c r="B28" s="91"/>
      <c r="C28" s="29">
        <v>0.29</v>
      </c>
      <c r="D28" s="29">
        <v>0.3</v>
      </c>
      <c r="E28" s="29">
        <v>0.31</v>
      </c>
      <c r="F28" s="29">
        <v>0.31</v>
      </c>
      <c r="G28" s="29">
        <v>0.31</v>
      </c>
      <c r="H28" s="29">
        <v>0.32</v>
      </c>
      <c r="I28" s="30"/>
      <c r="J28" s="26" t="s">
        <v>50</v>
      </c>
      <c r="K28" s="32">
        <v>3</v>
      </c>
      <c r="L28" s="33">
        <f>K28*100</f>
        <v>300</v>
      </c>
      <c r="M28" s="34">
        <v>2.5</v>
      </c>
      <c r="N28" s="33">
        <f>M28*100</f>
        <v>250</v>
      </c>
      <c r="O28" s="100" t="s">
        <v>15</v>
      </c>
      <c r="P28" s="101"/>
      <c r="Q28" s="100" t="s">
        <v>15</v>
      </c>
      <c r="R28" s="101"/>
      <c r="S28" s="2"/>
      <c r="T28" s="2"/>
    </row>
    <row r="29" spans="1:20" ht="12.75">
      <c r="A29" s="91">
        <v>0.75</v>
      </c>
      <c r="B29" s="91"/>
      <c r="C29" s="29">
        <v>0.34</v>
      </c>
      <c r="D29" s="29">
        <v>0.35</v>
      </c>
      <c r="E29" s="29">
        <v>0.36</v>
      </c>
      <c r="F29" s="29">
        <v>0.37</v>
      </c>
      <c r="G29" s="29">
        <v>0.37</v>
      </c>
      <c r="H29" s="29">
        <v>0.38</v>
      </c>
      <c r="I29" s="30"/>
      <c r="J29" s="26" t="s">
        <v>51</v>
      </c>
      <c r="K29" s="32">
        <v>5</v>
      </c>
      <c r="L29" s="33">
        <f aca="true" t="shared" si="0" ref="L29:L36">K29*100</f>
        <v>500</v>
      </c>
      <c r="M29" s="34">
        <v>4</v>
      </c>
      <c r="N29" s="33">
        <f aca="true" t="shared" si="1" ref="N29:N36">M29*100</f>
        <v>400</v>
      </c>
      <c r="O29" s="98">
        <v>0.6</v>
      </c>
      <c r="P29" s="99"/>
      <c r="Q29" s="94">
        <f>O29*100</f>
        <v>60</v>
      </c>
      <c r="R29" s="95"/>
      <c r="S29" s="2"/>
      <c r="T29" s="2"/>
    </row>
    <row r="30" spans="1:20" ht="12.75">
      <c r="A30" s="91">
        <v>1</v>
      </c>
      <c r="B30" s="91"/>
      <c r="C30" s="29">
        <v>0.37</v>
      </c>
      <c r="D30" s="29">
        <v>0.39</v>
      </c>
      <c r="E30" s="29">
        <v>0.4</v>
      </c>
      <c r="F30" s="29">
        <v>0.41</v>
      </c>
      <c r="G30" s="29">
        <v>0.42</v>
      </c>
      <c r="H30" s="29">
        <v>0.42</v>
      </c>
      <c r="I30" s="30"/>
      <c r="J30" s="26" t="s">
        <v>52</v>
      </c>
      <c r="K30" s="32">
        <v>7</v>
      </c>
      <c r="L30" s="33">
        <f t="shared" si="0"/>
        <v>700</v>
      </c>
      <c r="M30" s="34">
        <v>5</v>
      </c>
      <c r="N30" s="33">
        <f t="shared" si="1"/>
        <v>500</v>
      </c>
      <c r="O30" s="98">
        <v>0.8</v>
      </c>
      <c r="P30" s="99"/>
      <c r="Q30" s="94">
        <f aca="true" t="shared" si="2" ref="Q30:Q36">O30*100</f>
        <v>80</v>
      </c>
      <c r="R30" s="95"/>
      <c r="S30" s="2"/>
      <c r="T30" s="2"/>
    </row>
    <row r="31" spans="1:20" ht="12.75">
      <c r="A31" s="91">
        <v>1.25</v>
      </c>
      <c r="B31" s="91"/>
      <c r="C31" s="29">
        <v>0.4</v>
      </c>
      <c r="D31" s="29">
        <v>0.42</v>
      </c>
      <c r="E31" s="29">
        <v>0.44</v>
      </c>
      <c r="F31" s="29">
        <v>0.45</v>
      </c>
      <c r="G31" s="29">
        <v>0.45</v>
      </c>
      <c r="H31" s="29">
        <v>0.46</v>
      </c>
      <c r="I31" s="30"/>
      <c r="J31" s="26" t="s">
        <v>53</v>
      </c>
      <c r="K31" s="32">
        <v>8.5</v>
      </c>
      <c r="L31" s="33">
        <f t="shared" si="0"/>
        <v>850</v>
      </c>
      <c r="M31" s="34">
        <v>6</v>
      </c>
      <c r="N31" s="33">
        <f t="shared" si="1"/>
        <v>600</v>
      </c>
      <c r="O31" s="98">
        <v>0.9</v>
      </c>
      <c r="P31" s="99"/>
      <c r="Q31" s="94">
        <f t="shared" si="2"/>
        <v>90</v>
      </c>
      <c r="R31" s="95"/>
      <c r="S31" s="1"/>
      <c r="T31" s="1"/>
    </row>
    <row r="32" spans="1:20" ht="12.75">
      <c r="A32" s="91">
        <v>1.5</v>
      </c>
      <c r="B32" s="91"/>
      <c r="C32" s="29">
        <v>0.42</v>
      </c>
      <c r="D32" s="29">
        <v>0.45</v>
      </c>
      <c r="E32" s="29">
        <v>0.46</v>
      </c>
      <c r="F32" s="29">
        <v>0.48</v>
      </c>
      <c r="G32" s="29">
        <v>0.49</v>
      </c>
      <c r="H32" s="29">
        <v>0.49</v>
      </c>
      <c r="I32" s="30"/>
      <c r="J32" s="26" t="s">
        <v>54</v>
      </c>
      <c r="K32" s="32">
        <v>10</v>
      </c>
      <c r="L32" s="33">
        <f t="shared" si="0"/>
        <v>1000</v>
      </c>
      <c r="M32" s="34">
        <v>8</v>
      </c>
      <c r="N32" s="33">
        <f t="shared" si="1"/>
        <v>800</v>
      </c>
      <c r="O32" s="98">
        <v>1</v>
      </c>
      <c r="P32" s="99"/>
      <c r="Q32" s="94">
        <f t="shared" si="2"/>
        <v>100</v>
      </c>
      <c r="R32" s="95"/>
      <c r="S32" s="1"/>
      <c r="T32" s="1"/>
    </row>
    <row r="33" spans="1:20" ht="12.75">
      <c r="A33" s="91">
        <v>1.75</v>
      </c>
      <c r="B33" s="91"/>
      <c r="C33" s="29">
        <v>0.44</v>
      </c>
      <c r="D33" s="29">
        <v>0.47</v>
      </c>
      <c r="E33" s="29">
        <v>0.49</v>
      </c>
      <c r="F33" s="29">
        <v>0.5</v>
      </c>
      <c r="G33" s="29">
        <v>0.52</v>
      </c>
      <c r="H33" s="29">
        <v>0.52</v>
      </c>
      <c r="I33" s="30"/>
      <c r="J33" s="26" t="s">
        <v>55</v>
      </c>
      <c r="K33" s="32">
        <v>11.5</v>
      </c>
      <c r="L33" s="33">
        <f t="shared" si="0"/>
        <v>1150</v>
      </c>
      <c r="M33" s="34">
        <v>9</v>
      </c>
      <c r="N33" s="33">
        <f t="shared" si="1"/>
        <v>900</v>
      </c>
      <c r="O33" s="98">
        <v>1.1</v>
      </c>
      <c r="P33" s="99"/>
      <c r="Q33" s="94">
        <f t="shared" si="2"/>
        <v>110.00000000000001</v>
      </c>
      <c r="R33" s="95"/>
      <c r="S33" s="1"/>
      <c r="T33" s="1"/>
    </row>
    <row r="34" spans="1:20" ht="12.75">
      <c r="A34" s="91">
        <v>2</v>
      </c>
      <c r="B34" s="91"/>
      <c r="C34" s="29">
        <v>0.44</v>
      </c>
      <c r="D34" s="29">
        <v>0.49</v>
      </c>
      <c r="E34" s="29">
        <v>0.51</v>
      </c>
      <c r="F34" s="29">
        <v>0.53</v>
      </c>
      <c r="G34" s="29">
        <v>0.54</v>
      </c>
      <c r="H34" s="29">
        <v>0.55</v>
      </c>
      <c r="I34" s="30"/>
      <c r="J34" s="26" t="s">
        <v>56</v>
      </c>
      <c r="K34" s="32">
        <v>13</v>
      </c>
      <c r="L34" s="33">
        <f t="shared" si="0"/>
        <v>1300</v>
      </c>
      <c r="M34" s="34">
        <v>10</v>
      </c>
      <c r="N34" s="33">
        <f t="shared" si="1"/>
        <v>1000</v>
      </c>
      <c r="O34" s="98">
        <v>1.2</v>
      </c>
      <c r="P34" s="99"/>
      <c r="Q34" s="94">
        <f t="shared" si="2"/>
        <v>120</v>
      </c>
      <c r="R34" s="95"/>
      <c r="S34" s="1"/>
      <c r="T34" s="1"/>
    </row>
    <row r="35" spans="1:20" ht="12.75">
      <c r="A35" s="91">
        <v>2.25</v>
      </c>
      <c r="B35" s="91"/>
      <c r="C35" s="29">
        <v>0.44</v>
      </c>
      <c r="D35" s="29">
        <v>0.51</v>
      </c>
      <c r="E35" s="29">
        <v>0.53</v>
      </c>
      <c r="F35" s="29">
        <v>0.55</v>
      </c>
      <c r="G35" s="29">
        <v>0.56</v>
      </c>
      <c r="H35" s="35">
        <v>0.57</v>
      </c>
      <c r="I35" s="36"/>
      <c r="J35" s="26" t="s">
        <v>57</v>
      </c>
      <c r="K35" s="32">
        <v>14.5</v>
      </c>
      <c r="L35" s="33">
        <f t="shared" si="0"/>
        <v>1450</v>
      </c>
      <c r="M35" s="34">
        <v>11</v>
      </c>
      <c r="N35" s="33">
        <f t="shared" si="1"/>
        <v>1100</v>
      </c>
      <c r="O35" s="98">
        <v>1.3</v>
      </c>
      <c r="P35" s="99"/>
      <c r="Q35" s="94">
        <f t="shared" si="2"/>
        <v>130</v>
      </c>
      <c r="R35" s="95"/>
      <c r="S35" s="1"/>
      <c r="T35" s="1"/>
    </row>
    <row r="36" spans="1:20" ht="12.75">
      <c r="A36" s="91">
        <v>2.5</v>
      </c>
      <c r="B36" s="91"/>
      <c r="C36" s="29">
        <v>0.44</v>
      </c>
      <c r="D36" s="29">
        <v>0.51</v>
      </c>
      <c r="E36" s="29">
        <v>0.55</v>
      </c>
      <c r="F36" s="29">
        <v>0.57</v>
      </c>
      <c r="G36" s="29">
        <v>0.58</v>
      </c>
      <c r="H36" s="29">
        <v>0.6</v>
      </c>
      <c r="I36" s="30"/>
      <c r="J36" s="26" t="s">
        <v>58</v>
      </c>
      <c r="K36" s="37">
        <v>16</v>
      </c>
      <c r="L36" s="33">
        <f t="shared" si="0"/>
        <v>1600</v>
      </c>
      <c r="M36" s="38">
        <v>12</v>
      </c>
      <c r="N36" s="33">
        <f t="shared" si="1"/>
        <v>1200</v>
      </c>
      <c r="O36" s="92">
        <v>1.4</v>
      </c>
      <c r="P36" s="93"/>
      <c r="Q36" s="94">
        <f t="shared" si="2"/>
        <v>140</v>
      </c>
      <c r="R36" s="95"/>
      <c r="S36" s="1"/>
      <c r="T36" s="1"/>
    </row>
    <row r="37" spans="1:20" ht="12.75">
      <c r="A37" s="91">
        <v>2.75</v>
      </c>
      <c r="B37" s="91"/>
      <c r="C37" s="29">
        <v>0.44</v>
      </c>
      <c r="D37" s="29">
        <v>0.51</v>
      </c>
      <c r="E37" s="29">
        <v>0.56</v>
      </c>
      <c r="F37" s="29">
        <v>0.58</v>
      </c>
      <c r="G37" s="29">
        <v>0.6</v>
      </c>
      <c r="H37" s="29">
        <v>0.62</v>
      </c>
      <c r="I37" s="3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96" t="s">
        <v>43</v>
      </c>
      <c r="B38" s="96"/>
      <c r="C38" s="24">
        <v>0.44</v>
      </c>
      <c r="D38" s="24">
        <v>0.51</v>
      </c>
      <c r="E38" s="24">
        <v>0.57</v>
      </c>
      <c r="F38" s="24">
        <v>0.6</v>
      </c>
      <c r="G38" s="39">
        <v>0.62</v>
      </c>
      <c r="H38" s="24">
        <v>0.63</v>
      </c>
      <c r="I38" s="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2.75">
      <c r="B39" s="2"/>
      <c r="C39" s="2"/>
      <c r="D39" s="2"/>
      <c r="E39" s="2"/>
      <c r="F39" s="2"/>
      <c r="G39" s="4"/>
      <c r="H39" s="4"/>
      <c r="I39" s="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8.75">
      <c r="A40" s="97" t="s">
        <v>44</v>
      </c>
      <c r="B40" s="97"/>
      <c r="C40" s="97"/>
      <c r="D40" s="97"/>
      <c r="E40" s="97"/>
      <c r="F40" s="97"/>
      <c r="G40" s="97"/>
      <c r="H40" s="97"/>
      <c r="I40" s="2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40"/>
      <c r="B41" s="40"/>
      <c r="C41" s="40"/>
      <c r="D41" s="40"/>
      <c r="E41" s="40"/>
      <c r="F41" s="40"/>
      <c r="G41" s="40"/>
      <c r="H41" s="40"/>
      <c r="I41" s="2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81" t="s">
        <v>3</v>
      </c>
      <c r="B42" s="82"/>
      <c r="C42" s="41" t="s">
        <v>4</v>
      </c>
      <c r="D42" s="42" t="s">
        <v>5</v>
      </c>
      <c r="E42" s="42" t="s">
        <v>6</v>
      </c>
      <c r="F42" s="42" t="s">
        <v>7</v>
      </c>
      <c r="G42" s="42" t="s">
        <v>8</v>
      </c>
      <c r="H42" s="42" t="s">
        <v>9</v>
      </c>
      <c r="I42" s="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83" t="s">
        <v>45</v>
      </c>
      <c r="B43" s="84"/>
      <c r="C43" s="42">
        <v>1.6</v>
      </c>
      <c r="D43" s="42">
        <v>1.8</v>
      </c>
      <c r="E43" s="42">
        <v>1.9</v>
      </c>
      <c r="F43" s="42">
        <v>2.2</v>
      </c>
      <c r="G43" s="42">
        <v>2.3</v>
      </c>
      <c r="H43" s="42">
        <v>2.5</v>
      </c>
      <c r="I43" s="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2.75">
      <c r="I44" s="22"/>
    </row>
    <row r="45" ht="12.75">
      <c r="I45" s="22"/>
    </row>
    <row r="46" ht="12.75">
      <c r="I46" s="22"/>
    </row>
    <row r="47" spans="1:9" ht="15.75">
      <c r="A47" s="85" t="s">
        <v>65</v>
      </c>
      <c r="B47" s="86"/>
      <c r="C47" s="87" t="s">
        <v>66</v>
      </c>
      <c r="D47" s="88"/>
      <c r="I47" s="22"/>
    </row>
    <row r="48" spans="1:9" ht="14.25">
      <c r="A48" s="43" t="s">
        <v>67</v>
      </c>
      <c r="B48" s="89" t="s">
        <v>5</v>
      </c>
      <c r="C48" s="89" t="s">
        <v>5</v>
      </c>
      <c r="D48" s="44" t="s">
        <v>67</v>
      </c>
      <c r="I48" s="22"/>
    </row>
    <row r="49" spans="1:9" ht="12.75">
      <c r="A49" s="45" t="s">
        <v>0</v>
      </c>
      <c r="B49" s="90"/>
      <c r="C49" s="90"/>
      <c r="D49" s="46" t="s">
        <v>0</v>
      </c>
      <c r="I49" s="22"/>
    </row>
    <row r="50" spans="1:9" ht="12.75">
      <c r="A50" s="47">
        <v>0.15</v>
      </c>
      <c r="B50" s="48">
        <v>0.18</v>
      </c>
      <c r="C50" s="48">
        <v>0.18</v>
      </c>
      <c r="D50" s="49">
        <v>0.15</v>
      </c>
      <c r="I50" s="22"/>
    </row>
    <row r="51" spans="1:9" ht="12.75">
      <c r="A51" s="50">
        <v>0.16</v>
      </c>
      <c r="B51" s="8">
        <v>0.18</v>
      </c>
      <c r="C51" s="8">
        <v>0.19</v>
      </c>
      <c r="D51" s="51">
        <v>0.18</v>
      </c>
      <c r="I51" s="22"/>
    </row>
    <row r="52" spans="1:9" ht="12.75">
      <c r="A52" s="50">
        <v>0.17</v>
      </c>
      <c r="B52" s="8">
        <v>0.18</v>
      </c>
      <c r="C52" s="8">
        <v>0.2</v>
      </c>
      <c r="D52" s="51">
        <v>0.21</v>
      </c>
      <c r="I52" s="22"/>
    </row>
    <row r="53" spans="1:9" ht="12.75">
      <c r="A53" s="50">
        <v>0.18</v>
      </c>
      <c r="B53" s="8">
        <v>0.19</v>
      </c>
      <c r="C53" s="8">
        <v>0.21</v>
      </c>
      <c r="D53" s="51">
        <v>0.24</v>
      </c>
      <c r="I53" s="22"/>
    </row>
    <row r="54" spans="1:9" ht="12.75">
      <c r="A54" s="50">
        <v>0.19</v>
      </c>
      <c r="B54" s="8">
        <v>0.19</v>
      </c>
      <c r="C54" s="52">
        <v>0.22</v>
      </c>
      <c r="D54" s="52">
        <v>0.27</v>
      </c>
      <c r="I54" s="22"/>
    </row>
    <row r="55" spans="1:9" ht="12.75">
      <c r="A55" s="50">
        <v>0.2</v>
      </c>
      <c r="B55" s="8">
        <v>0.19</v>
      </c>
      <c r="C55" s="52">
        <v>0.23</v>
      </c>
      <c r="D55" s="51">
        <v>0.3</v>
      </c>
      <c r="I55" s="22"/>
    </row>
    <row r="56" spans="1:9" ht="12.75">
      <c r="A56" s="50">
        <v>0.21</v>
      </c>
      <c r="B56" s="8">
        <v>0.2</v>
      </c>
      <c r="C56" s="52">
        <v>0.24</v>
      </c>
      <c r="D56" s="51">
        <v>0.32</v>
      </c>
      <c r="I56" s="22"/>
    </row>
    <row r="57" spans="1:9" ht="12.75">
      <c r="A57" s="50">
        <v>0.22</v>
      </c>
      <c r="B57" s="8">
        <v>0.2</v>
      </c>
      <c r="C57" s="52">
        <v>0.25</v>
      </c>
      <c r="D57" s="52">
        <v>0.35</v>
      </c>
      <c r="I57" s="22"/>
    </row>
    <row r="58" spans="1:9" ht="12.75">
      <c r="A58" s="50">
        <v>0.23</v>
      </c>
      <c r="B58" s="8">
        <v>0.2</v>
      </c>
      <c r="C58" s="52">
        <v>0.26</v>
      </c>
      <c r="D58" s="51">
        <v>0.38</v>
      </c>
      <c r="I58" s="22"/>
    </row>
    <row r="59" spans="1:9" ht="12.75">
      <c r="A59" s="50">
        <v>0.24</v>
      </c>
      <c r="B59" s="8">
        <v>0.21</v>
      </c>
      <c r="C59" s="52">
        <v>0.27</v>
      </c>
      <c r="D59" s="52">
        <v>0.41</v>
      </c>
      <c r="I59" s="22"/>
    </row>
    <row r="60" spans="1:9" ht="12.75">
      <c r="A60" s="53">
        <v>0.25</v>
      </c>
      <c r="B60" s="52">
        <v>0.21</v>
      </c>
      <c r="C60" s="52">
        <v>0.28</v>
      </c>
      <c r="D60" s="51">
        <v>0.44</v>
      </c>
      <c r="I60" s="22"/>
    </row>
    <row r="61" spans="1:9" ht="12.75">
      <c r="A61" s="50">
        <v>0.26</v>
      </c>
      <c r="B61" s="52">
        <v>0.21</v>
      </c>
      <c r="C61" s="52">
        <v>0.29</v>
      </c>
      <c r="D61" s="52">
        <v>0.47</v>
      </c>
      <c r="I61" s="22"/>
    </row>
    <row r="62" spans="1:9" ht="12.75">
      <c r="A62" s="53">
        <v>0.27</v>
      </c>
      <c r="B62" s="52">
        <v>0.22</v>
      </c>
      <c r="C62" s="52">
        <v>0.3</v>
      </c>
      <c r="D62" s="51">
        <v>0.5</v>
      </c>
      <c r="I62" s="22"/>
    </row>
    <row r="63" spans="1:9" ht="12.75">
      <c r="A63" s="50">
        <v>0.28</v>
      </c>
      <c r="B63" s="52">
        <v>0.22</v>
      </c>
      <c r="C63" s="52">
        <v>0.31</v>
      </c>
      <c r="D63" s="52">
        <v>0.549999999999999</v>
      </c>
      <c r="I63" s="22"/>
    </row>
    <row r="64" spans="1:9" ht="12.75">
      <c r="A64" s="53">
        <v>0.29</v>
      </c>
      <c r="B64" s="52">
        <v>0.22</v>
      </c>
      <c r="C64" s="52">
        <v>0.32</v>
      </c>
      <c r="D64" s="51">
        <v>0.599999999999999</v>
      </c>
      <c r="I64" s="22"/>
    </row>
    <row r="65" spans="1:9" ht="12.75">
      <c r="A65" s="50">
        <v>0.3</v>
      </c>
      <c r="B65" s="52">
        <v>0.23</v>
      </c>
      <c r="C65" s="20">
        <v>0.33</v>
      </c>
      <c r="D65" s="52">
        <v>0.649999999999999</v>
      </c>
      <c r="I65" s="22"/>
    </row>
    <row r="66" spans="1:9" ht="12.75">
      <c r="A66" s="53">
        <v>0.31</v>
      </c>
      <c r="B66" s="52">
        <v>0.23</v>
      </c>
      <c r="C66" s="20">
        <v>0.34</v>
      </c>
      <c r="D66" s="51">
        <v>0.699999999999999</v>
      </c>
      <c r="I66" s="22"/>
    </row>
    <row r="67" spans="1:9" ht="12.75">
      <c r="A67" s="50">
        <v>0.32</v>
      </c>
      <c r="B67" s="52">
        <v>0.24</v>
      </c>
      <c r="C67" s="52">
        <v>0.35</v>
      </c>
      <c r="D67" s="52">
        <v>0.75</v>
      </c>
      <c r="I67" s="22"/>
    </row>
    <row r="68" spans="1:9" ht="12.75">
      <c r="A68" s="53">
        <v>0.33</v>
      </c>
      <c r="B68" s="52">
        <v>0.24</v>
      </c>
      <c r="C68" s="52">
        <v>0.36</v>
      </c>
      <c r="D68" s="51">
        <v>0.820000000000007</v>
      </c>
      <c r="I68" s="22"/>
    </row>
    <row r="69" spans="1:9" ht="12.75">
      <c r="A69" s="50">
        <v>0.34</v>
      </c>
      <c r="B69" s="52">
        <v>0.24</v>
      </c>
      <c r="C69" s="52">
        <v>0.37</v>
      </c>
      <c r="D69" s="51">
        <v>0.880000000000013</v>
      </c>
      <c r="I69" s="22"/>
    </row>
    <row r="70" spans="1:9" ht="12.75">
      <c r="A70" s="53">
        <v>0.35</v>
      </c>
      <c r="B70" s="52">
        <v>0.25</v>
      </c>
      <c r="C70" s="52">
        <v>0.38</v>
      </c>
      <c r="D70" s="51">
        <v>0.940000000000019</v>
      </c>
      <c r="I70" s="22"/>
    </row>
    <row r="71" spans="1:9" ht="12.75">
      <c r="A71" s="50">
        <v>0.36</v>
      </c>
      <c r="B71" s="52">
        <v>0.25</v>
      </c>
      <c r="C71" s="52">
        <v>0.39</v>
      </c>
      <c r="D71" s="52">
        <v>1.00000000000002</v>
      </c>
      <c r="I71" s="22"/>
    </row>
    <row r="72" spans="1:9" ht="12.75">
      <c r="A72" s="53">
        <v>0.37</v>
      </c>
      <c r="B72" s="52">
        <v>0.25</v>
      </c>
      <c r="C72" s="20">
        <v>0.4</v>
      </c>
      <c r="D72" s="52">
        <v>1.0800000000001</v>
      </c>
      <c r="I72" s="22"/>
    </row>
    <row r="73" spans="1:9" ht="12.75">
      <c r="A73" s="50">
        <v>0.38</v>
      </c>
      <c r="B73" s="52">
        <v>0.26</v>
      </c>
      <c r="C73" s="20">
        <v>0.41</v>
      </c>
      <c r="D73" s="52">
        <v>1.16000000000018</v>
      </c>
      <c r="I73" s="22"/>
    </row>
    <row r="74" spans="1:9" ht="12.75">
      <c r="A74" s="53">
        <v>0.39</v>
      </c>
      <c r="B74" s="52">
        <v>0.26</v>
      </c>
      <c r="C74" s="52">
        <v>0.42</v>
      </c>
      <c r="D74" s="52">
        <v>1.25</v>
      </c>
      <c r="I74" s="22"/>
    </row>
    <row r="75" spans="1:9" ht="12.75">
      <c r="A75" s="50">
        <v>0.4</v>
      </c>
      <c r="B75" s="52">
        <v>0.26</v>
      </c>
      <c r="C75" s="52">
        <v>0.43</v>
      </c>
      <c r="D75" s="52">
        <v>1.32999999999792</v>
      </c>
      <c r="I75" s="22"/>
    </row>
    <row r="76" spans="1:9" ht="12.75">
      <c r="A76" s="53">
        <v>0.41</v>
      </c>
      <c r="B76" s="52">
        <v>0.27</v>
      </c>
      <c r="C76" s="52">
        <v>0.44</v>
      </c>
      <c r="D76" s="52">
        <v>1.40999999999584</v>
      </c>
      <c r="I76" s="22"/>
    </row>
    <row r="77" spans="1:9" ht="12.75">
      <c r="A77" s="50">
        <v>0.42</v>
      </c>
      <c r="B77" s="52">
        <v>0.27</v>
      </c>
      <c r="C77" s="52">
        <v>0.45</v>
      </c>
      <c r="D77" s="52">
        <v>1.5</v>
      </c>
      <c r="I77" s="22"/>
    </row>
    <row r="78" spans="1:9" ht="12.75">
      <c r="A78" s="53">
        <v>0.43</v>
      </c>
      <c r="B78" s="52">
        <v>0.27</v>
      </c>
      <c r="C78" s="52">
        <v>0.46</v>
      </c>
      <c r="D78" s="52">
        <v>1.63000000008112</v>
      </c>
      <c r="I78" s="22"/>
    </row>
    <row r="79" spans="1:9" ht="12.75">
      <c r="A79" s="50">
        <v>0.44</v>
      </c>
      <c r="B79" s="52">
        <v>0.28</v>
      </c>
      <c r="C79" s="52">
        <v>0.46</v>
      </c>
      <c r="D79" s="52">
        <v>1.64000000008736</v>
      </c>
      <c r="I79" s="22"/>
    </row>
    <row r="80" spans="1:9" ht="12.75">
      <c r="A80" s="53">
        <v>0.45</v>
      </c>
      <c r="B80" s="52">
        <v>0.28</v>
      </c>
      <c r="C80" s="52">
        <v>0.47</v>
      </c>
      <c r="D80" s="52">
        <v>1.75</v>
      </c>
      <c r="I80" s="22"/>
    </row>
    <row r="81" spans="1:9" ht="12.75">
      <c r="A81" s="50">
        <v>0.46</v>
      </c>
      <c r="B81" s="52">
        <v>0.28</v>
      </c>
      <c r="C81" s="52">
        <v>0.48</v>
      </c>
      <c r="D81" s="52">
        <v>1.87999999805312</v>
      </c>
      <c r="I81" s="22"/>
    </row>
    <row r="82" spans="1:9" ht="12.75">
      <c r="A82" s="53">
        <v>0.47</v>
      </c>
      <c r="B82" s="52">
        <v>0.29</v>
      </c>
      <c r="C82" s="52">
        <v>0.49</v>
      </c>
      <c r="D82" s="52">
        <v>2</v>
      </c>
      <c r="I82" s="22"/>
    </row>
    <row r="83" spans="1:9" ht="12.75">
      <c r="A83" s="50">
        <v>0.48</v>
      </c>
      <c r="B83" s="52">
        <v>0.29</v>
      </c>
      <c r="C83" s="52">
        <v>0.5</v>
      </c>
      <c r="D83" s="52">
        <v>2.13000004672512</v>
      </c>
      <c r="I83" s="22"/>
    </row>
    <row r="84" spans="1:9" ht="12.75">
      <c r="A84" s="53">
        <v>0.49</v>
      </c>
      <c r="B84" s="52">
        <v>0.29</v>
      </c>
      <c r="C84" s="52">
        <v>0.51</v>
      </c>
      <c r="D84" s="52">
        <v>2.25</v>
      </c>
      <c r="I84" s="22"/>
    </row>
    <row r="85" spans="1:9" ht="12.75">
      <c r="A85" s="50">
        <v>0.5</v>
      </c>
      <c r="B85" s="52">
        <v>0.3</v>
      </c>
      <c r="I85" s="22"/>
    </row>
    <row r="86" spans="1:9" ht="12.75">
      <c r="A86" s="53">
        <v>0.509999999999999</v>
      </c>
      <c r="B86" s="52">
        <v>0.3</v>
      </c>
      <c r="I86" s="22"/>
    </row>
    <row r="87" spans="1:9" ht="12.75">
      <c r="A87" s="50">
        <v>0.519999999999999</v>
      </c>
      <c r="B87" s="52">
        <v>0.3</v>
      </c>
      <c r="I87" s="22"/>
    </row>
    <row r="88" spans="1:9" ht="12.75">
      <c r="A88" s="53">
        <v>0.529999999999999</v>
      </c>
      <c r="B88" s="52">
        <v>0.3</v>
      </c>
      <c r="I88" s="22"/>
    </row>
    <row r="89" spans="1:9" ht="12.75">
      <c r="A89" s="50">
        <v>0.539999999999999</v>
      </c>
      <c r="B89" s="52">
        <v>0.3</v>
      </c>
      <c r="I89" s="22"/>
    </row>
    <row r="90" spans="1:9" ht="12.75">
      <c r="A90" s="53">
        <v>0.549999999999999</v>
      </c>
      <c r="B90" s="52">
        <v>0.31</v>
      </c>
      <c r="I90" s="22"/>
    </row>
    <row r="91" spans="1:9" ht="12.75">
      <c r="A91" s="50">
        <v>0.559999999999999</v>
      </c>
      <c r="B91" s="52">
        <v>0.31</v>
      </c>
      <c r="I91" s="22"/>
    </row>
    <row r="92" spans="1:9" ht="12.75">
      <c r="A92" s="53">
        <v>0.569999999999999</v>
      </c>
      <c r="B92" s="52">
        <v>0.31</v>
      </c>
      <c r="I92" s="22"/>
    </row>
    <row r="93" spans="1:9" ht="12.75">
      <c r="A93" s="50">
        <v>0.579999999999999</v>
      </c>
      <c r="B93" s="52">
        <v>0.31</v>
      </c>
      <c r="I93" s="22"/>
    </row>
    <row r="94" spans="1:9" ht="12.75">
      <c r="A94" s="53">
        <v>0.589999999999999</v>
      </c>
      <c r="B94" s="52">
        <v>0.31</v>
      </c>
      <c r="I94" s="22"/>
    </row>
    <row r="95" spans="1:9" ht="12.75">
      <c r="A95" s="50">
        <v>0.599999999999999</v>
      </c>
      <c r="B95" s="52">
        <v>0.32</v>
      </c>
      <c r="I95" s="22"/>
    </row>
    <row r="96" spans="1:9" ht="12.75">
      <c r="A96" s="53">
        <v>0.609999999999999</v>
      </c>
      <c r="B96" s="52">
        <v>0.32</v>
      </c>
      <c r="I96" s="22"/>
    </row>
    <row r="97" spans="1:9" ht="12.75">
      <c r="A97" s="50">
        <v>0.619999999999999</v>
      </c>
      <c r="B97" s="52">
        <v>0.32</v>
      </c>
      <c r="I97" s="22"/>
    </row>
    <row r="98" spans="1:9" ht="12.75">
      <c r="A98" s="53">
        <v>0.629999999999999</v>
      </c>
      <c r="B98" s="52">
        <v>0.32</v>
      </c>
      <c r="I98" s="22"/>
    </row>
    <row r="99" spans="1:9" ht="12.75">
      <c r="A99" s="50">
        <v>0.639999999999999</v>
      </c>
      <c r="B99" s="52">
        <v>0.32</v>
      </c>
      <c r="I99" s="22"/>
    </row>
    <row r="100" spans="1:9" ht="12.75">
      <c r="A100" s="53">
        <v>0.649999999999999</v>
      </c>
      <c r="B100" s="20">
        <v>0.33</v>
      </c>
      <c r="I100" s="22"/>
    </row>
    <row r="101" spans="1:9" ht="12.75">
      <c r="A101" s="50">
        <v>0.659999999999999</v>
      </c>
      <c r="B101" s="20">
        <v>0.33</v>
      </c>
      <c r="I101" s="22"/>
    </row>
    <row r="102" spans="1:9" ht="12.75">
      <c r="A102" s="53">
        <v>0.669999999999999</v>
      </c>
      <c r="B102" s="20">
        <v>0.33</v>
      </c>
      <c r="I102" s="22"/>
    </row>
    <row r="103" spans="1:9" ht="12.75">
      <c r="A103" s="50">
        <v>0.679999999999999</v>
      </c>
      <c r="B103" s="20">
        <v>0.33</v>
      </c>
      <c r="I103" s="22"/>
    </row>
    <row r="104" spans="1:9" ht="12.75">
      <c r="A104" s="53">
        <v>0.689999999999999</v>
      </c>
      <c r="B104" s="20">
        <v>0.33</v>
      </c>
      <c r="I104" s="22"/>
    </row>
    <row r="105" spans="1:9" ht="12.75">
      <c r="A105" s="50">
        <v>0.699999999999999</v>
      </c>
      <c r="B105" s="20">
        <v>0.34</v>
      </c>
      <c r="I105" s="22"/>
    </row>
    <row r="106" spans="1:9" ht="12.75">
      <c r="A106" s="53">
        <v>0.709999999999999</v>
      </c>
      <c r="B106" s="20">
        <v>0.34</v>
      </c>
      <c r="I106" s="22"/>
    </row>
    <row r="107" spans="1:9" ht="12.75">
      <c r="A107" s="50">
        <v>0.719999999999999</v>
      </c>
      <c r="B107" s="20">
        <v>0.34</v>
      </c>
      <c r="I107" s="22"/>
    </row>
    <row r="108" spans="1:9" ht="12.75">
      <c r="A108" s="53">
        <v>0.729999999999999</v>
      </c>
      <c r="B108" s="20">
        <v>0.34</v>
      </c>
      <c r="I108" s="22"/>
    </row>
    <row r="109" spans="1:9" ht="12.75">
      <c r="A109" s="50">
        <v>0.739999999999999</v>
      </c>
      <c r="B109" s="20">
        <v>0.34</v>
      </c>
      <c r="I109" s="22"/>
    </row>
    <row r="110" spans="1:9" ht="12.75">
      <c r="A110" s="53">
        <v>0.75</v>
      </c>
      <c r="B110" s="52">
        <v>0.35</v>
      </c>
      <c r="I110" s="22"/>
    </row>
    <row r="111" spans="1:9" ht="12.75">
      <c r="A111" s="50">
        <v>0.760000000000001</v>
      </c>
      <c r="B111" s="52">
        <v>0.35</v>
      </c>
      <c r="I111" s="22"/>
    </row>
    <row r="112" spans="1:9" ht="12.75">
      <c r="A112" s="53">
        <v>0.770000000000002</v>
      </c>
      <c r="B112" s="52">
        <v>0.35</v>
      </c>
      <c r="I112" s="22"/>
    </row>
    <row r="113" spans="1:9" ht="12.75">
      <c r="A113" s="50">
        <v>0.780000000000003</v>
      </c>
      <c r="B113" s="52">
        <v>0.35</v>
      </c>
      <c r="I113" s="22"/>
    </row>
    <row r="114" spans="1:9" ht="12.75">
      <c r="A114" s="53">
        <v>0.790000000000004</v>
      </c>
      <c r="B114" s="52">
        <v>0.35</v>
      </c>
      <c r="I114" s="22"/>
    </row>
    <row r="115" spans="1:9" ht="12.75">
      <c r="A115" s="50">
        <v>0.800000000000005</v>
      </c>
      <c r="B115" s="52">
        <v>0.35</v>
      </c>
      <c r="I115" s="22"/>
    </row>
    <row r="116" spans="1:9" ht="12.75">
      <c r="A116" s="53">
        <v>0.810000000000006</v>
      </c>
      <c r="B116" s="52">
        <v>0.35</v>
      </c>
      <c r="I116" s="22"/>
    </row>
    <row r="117" spans="1:9" ht="12.75">
      <c r="A117" s="50">
        <v>0.820000000000007</v>
      </c>
      <c r="B117" s="52">
        <v>0.36</v>
      </c>
      <c r="I117" s="22"/>
    </row>
    <row r="118" spans="1:9" ht="12.75">
      <c r="A118" s="53">
        <v>0.830000000000008</v>
      </c>
      <c r="B118" s="52">
        <v>0.36</v>
      </c>
      <c r="I118" s="22"/>
    </row>
    <row r="119" spans="1:9" ht="12.75">
      <c r="A119" s="50">
        <v>0.840000000000009</v>
      </c>
      <c r="B119" s="52">
        <v>0.36</v>
      </c>
      <c r="I119" s="22"/>
    </row>
    <row r="120" spans="1:9" ht="12.75">
      <c r="A120" s="53">
        <v>0.85000000000001</v>
      </c>
      <c r="B120" s="52">
        <v>0.36</v>
      </c>
      <c r="I120" s="22"/>
    </row>
    <row r="121" spans="1:9" ht="12.75">
      <c r="A121" s="50">
        <v>0.860000000000011</v>
      </c>
      <c r="B121" s="52">
        <v>0.36</v>
      </c>
      <c r="I121" s="22"/>
    </row>
    <row r="122" spans="1:9" ht="12.75">
      <c r="A122" s="53">
        <v>0.870000000000012</v>
      </c>
      <c r="B122" s="52">
        <v>0.36</v>
      </c>
      <c r="I122" s="22"/>
    </row>
    <row r="123" spans="1:9" ht="12.75">
      <c r="A123" s="50">
        <v>0.880000000000013</v>
      </c>
      <c r="B123" s="52">
        <v>0.37</v>
      </c>
      <c r="I123" s="22"/>
    </row>
    <row r="124" spans="1:9" ht="12.75">
      <c r="A124" s="53">
        <v>0.890000000000014</v>
      </c>
      <c r="B124" s="52">
        <v>0.37</v>
      </c>
      <c r="I124" s="22"/>
    </row>
    <row r="125" spans="1:9" ht="12.75">
      <c r="A125" s="50">
        <v>0.900000000000015</v>
      </c>
      <c r="B125" s="52">
        <v>0.37</v>
      </c>
      <c r="I125" s="22"/>
    </row>
    <row r="126" spans="1:9" ht="12.75">
      <c r="A126" s="53">
        <v>0.910000000000016</v>
      </c>
      <c r="B126" s="52">
        <v>0.37</v>
      </c>
      <c r="I126" s="22"/>
    </row>
    <row r="127" spans="1:9" ht="12.75">
      <c r="A127" s="50">
        <v>0.920000000000017</v>
      </c>
      <c r="B127" s="52">
        <v>0.37</v>
      </c>
      <c r="I127" s="22"/>
    </row>
    <row r="128" spans="1:9" ht="12.75">
      <c r="A128" s="53">
        <v>0.930000000000018</v>
      </c>
      <c r="B128" s="52">
        <v>0.37</v>
      </c>
      <c r="I128" s="22"/>
    </row>
    <row r="129" spans="1:9" ht="12.75">
      <c r="A129" s="50">
        <v>0.940000000000019</v>
      </c>
      <c r="B129" s="52">
        <v>0.38</v>
      </c>
      <c r="I129" s="22"/>
    </row>
    <row r="130" spans="1:9" ht="12.75">
      <c r="A130" s="53">
        <v>0.95000000000002</v>
      </c>
      <c r="B130" s="52">
        <v>0.38</v>
      </c>
      <c r="I130" s="22"/>
    </row>
    <row r="131" spans="1:9" ht="12.75">
      <c r="A131" s="50">
        <v>0.960000000000021</v>
      </c>
      <c r="B131" s="52">
        <v>0.38</v>
      </c>
      <c r="I131" s="22"/>
    </row>
    <row r="132" spans="1:9" ht="12.75">
      <c r="A132" s="53">
        <v>0.970000000000022</v>
      </c>
      <c r="B132" s="52">
        <v>0.38</v>
      </c>
      <c r="I132" s="22"/>
    </row>
    <row r="133" spans="1:9" ht="12.75">
      <c r="A133" s="50">
        <v>0.980000000000023</v>
      </c>
      <c r="B133" s="52">
        <v>0.38</v>
      </c>
      <c r="I133" s="22"/>
    </row>
    <row r="134" spans="1:9" ht="12.75">
      <c r="A134" s="50">
        <v>0.990000000000024</v>
      </c>
      <c r="B134" s="52">
        <v>0.38</v>
      </c>
      <c r="I134" s="22"/>
    </row>
    <row r="135" spans="1:9" ht="12.75">
      <c r="A135" s="53">
        <v>1.00000000000002</v>
      </c>
      <c r="B135" s="52">
        <v>0.39</v>
      </c>
      <c r="I135" s="22"/>
    </row>
    <row r="136" spans="1:9" ht="12.75">
      <c r="A136" s="50">
        <v>1.01000000000003</v>
      </c>
      <c r="B136" s="52">
        <v>0.39</v>
      </c>
      <c r="I136" s="22"/>
    </row>
    <row r="137" spans="1:9" ht="12.75">
      <c r="A137" s="53">
        <v>1.02000000000004</v>
      </c>
      <c r="B137" s="52">
        <v>0.39</v>
      </c>
      <c r="I137" s="22"/>
    </row>
    <row r="138" spans="1:9" ht="12.75">
      <c r="A138" s="50">
        <v>1.03000000000005</v>
      </c>
      <c r="B138" s="52">
        <v>0.39</v>
      </c>
      <c r="I138" s="22"/>
    </row>
    <row r="139" spans="1:9" ht="12.75">
      <c r="A139" s="53">
        <v>1.04000000000006</v>
      </c>
      <c r="B139" s="52">
        <v>0.39</v>
      </c>
      <c r="I139" s="22"/>
    </row>
    <row r="140" spans="1:9" ht="12.75">
      <c r="A140" s="50">
        <v>1.05000000000007</v>
      </c>
      <c r="B140" s="52">
        <v>0.39</v>
      </c>
      <c r="I140" s="22"/>
    </row>
    <row r="141" spans="1:9" ht="12.75">
      <c r="A141" s="53">
        <v>1.06000000000008</v>
      </c>
      <c r="B141" s="52">
        <v>0.39</v>
      </c>
      <c r="I141" s="22"/>
    </row>
    <row r="142" spans="1:9" ht="12.75">
      <c r="A142" s="50">
        <v>1.07000000000009</v>
      </c>
      <c r="B142" s="52">
        <v>0.39</v>
      </c>
      <c r="I142" s="22"/>
    </row>
    <row r="143" spans="1:9" ht="12.75">
      <c r="A143" s="53">
        <v>1.0800000000001</v>
      </c>
      <c r="B143" s="20">
        <v>0.4</v>
      </c>
      <c r="I143" s="22"/>
    </row>
    <row r="144" spans="1:9" ht="12.75">
      <c r="A144" s="50">
        <v>1.09000000000011</v>
      </c>
      <c r="B144" s="20">
        <v>0.4</v>
      </c>
      <c r="I144" s="22"/>
    </row>
    <row r="145" spans="1:9" ht="12.75">
      <c r="A145" s="53">
        <v>1.10000000000012</v>
      </c>
      <c r="B145" s="20">
        <v>0.4</v>
      </c>
      <c r="I145" s="22"/>
    </row>
    <row r="146" spans="1:9" ht="12.75">
      <c r="A146" s="50">
        <v>1.11000000000013</v>
      </c>
      <c r="B146" s="20">
        <v>0.4</v>
      </c>
      <c r="I146" s="22"/>
    </row>
    <row r="147" spans="1:9" ht="12.75">
      <c r="A147" s="53">
        <v>1.12000000000014</v>
      </c>
      <c r="B147" s="20">
        <v>0.4</v>
      </c>
      <c r="I147" s="22"/>
    </row>
    <row r="148" spans="1:9" ht="12.75">
      <c r="A148" s="50">
        <v>1.13000000000015</v>
      </c>
      <c r="B148" s="20">
        <v>0.4</v>
      </c>
      <c r="I148" s="22"/>
    </row>
    <row r="149" spans="1:9" ht="12.75">
      <c r="A149" s="53">
        <v>1.14000000000016</v>
      </c>
      <c r="B149" s="20">
        <v>0.4</v>
      </c>
      <c r="I149" s="22"/>
    </row>
    <row r="150" spans="1:9" ht="12.75">
      <c r="A150" s="50">
        <v>1.15000000000017</v>
      </c>
      <c r="B150" s="20">
        <v>0.4</v>
      </c>
      <c r="I150" s="22"/>
    </row>
    <row r="151" spans="1:9" ht="12.75">
      <c r="A151" s="53">
        <v>1.16000000000018</v>
      </c>
      <c r="B151" s="20">
        <v>0.41</v>
      </c>
      <c r="I151" s="22"/>
    </row>
    <row r="152" spans="1:9" ht="12.75">
      <c r="A152" s="50">
        <v>1.17000000000019</v>
      </c>
      <c r="B152" s="20">
        <v>0.41</v>
      </c>
      <c r="I152" s="22"/>
    </row>
    <row r="153" spans="1:9" ht="12.75">
      <c r="A153" s="53">
        <v>1.1800000000002</v>
      </c>
      <c r="B153" s="20">
        <v>0.41</v>
      </c>
      <c r="I153" s="22"/>
    </row>
    <row r="154" spans="1:9" ht="12.75">
      <c r="A154" s="50">
        <v>1.19000000000021</v>
      </c>
      <c r="B154" s="20">
        <v>0.41</v>
      </c>
      <c r="I154" s="22"/>
    </row>
    <row r="155" spans="1:9" ht="12.75">
      <c r="A155" s="53">
        <v>1.20000000000022</v>
      </c>
      <c r="B155" s="20">
        <v>0.41</v>
      </c>
      <c r="I155" s="22"/>
    </row>
    <row r="156" spans="1:9" ht="12.75">
      <c r="A156" s="50">
        <v>1.21000000000023</v>
      </c>
      <c r="B156" s="20">
        <v>0.41</v>
      </c>
      <c r="I156" s="22"/>
    </row>
    <row r="157" spans="1:9" ht="12.75">
      <c r="A157" s="53">
        <v>1.22000000000024</v>
      </c>
      <c r="B157" s="20">
        <v>0.41</v>
      </c>
      <c r="I157" s="22"/>
    </row>
    <row r="158" spans="1:9" ht="12.75">
      <c r="A158" s="50">
        <v>1.23000000000025</v>
      </c>
      <c r="B158" s="20">
        <v>0.41</v>
      </c>
      <c r="I158" s="22"/>
    </row>
    <row r="159" spans="1:9" ht="12.75">
      <c r="A159" s="53">
        <v>1.24000000000026</v>
      </c>
      <c r="B159" s="20">
        <v>0.41</v>
      </c>
      <c r="I159" s="22"/>
    </row>
    <row r="160" spans="1:9" ht="12.75">
      <c r="A160" s="53">
        <v>1.25</v>
      </c>
      <c r="B160" s="52">
        <v>0.42</v>
      </c>
      <c r="I160" s="22"/>
    </row>
    <row r="161" spans="1:9" ht="12.75">
      <c r="A161" s="53">
        <v>1.25999999999974</v>
      </c>
      <c r="B161" s="52">
        <v>0.42</v>
      </c>
      <c r="I161" s="22"/>
    </row>
    <row r="162" spans="1:9" ht="12.75">
      <c r="A162" s="53">
        <v>1.26999999999948</v>
      </c>
      <c r="B162" s="52">
        <v>0.42</v>
      </c>
      <c r="I162" s="22"/>
    </row>
    <row r="163" spans="1:9" ht="12.75">
      <c r="A163" s="53">
        <v>1.27999999999922</v>
      </c>
      <c r="B163" s="52">
        <v>0.42</v>
      </c>
      <c r="I163" s="22"/>
    </row>
    <row r="164" spans="1:9" ht="12.75">
      <c r="A164" s="53">
        <v>1.28999999999896</v>
      </c>
      <c r="B164" s="52">
        <v>0.42</v>
      </c>
      <c r="I164" s="22"/>
    </row>
    <row r="165" spans="1:9" ht="12.75">
      <c r="A165" s="53">
        <v>1.2999999999987</v>
      </c>
      <c r="B165" s="52">
        <v>0.42</v>
      </c>
      <c r="I165" s="22"/>
    </row>
    <row r="166" spans="1:9" ht="12.75">
      <c r="A166" s="53">
        <v>1.30999999999844</v>
      </c>
      <c r="B166" s="52">
        <v>0.42</v>
      </c>
      <c r="I166" s="22"/>
    </row>
    <row r="167" spans="1:9" ht="12.75">
      <c r="A167" s="53">
        <v>1.31999999999818</v>
      </c>
      <c r="B167" s="52">
        <v>0.42</v>
      </c>
      <c r="I167" s="22"/>
    </row>
    <row r="168" spans="1:9" ht="12.75">
      <c r="A168" s="53">
        <v>1.32999999999792</v>
      </c>
      <c r="B168" s="52">
        <v>0.43</v>
      </c>
      <c r="I168" s="22"/>
    </row>
    <row r="169" spans="1:9" ht="12.75">
      <c r="A169" s="53">
        <v>1.33999999999766</v>
      </c>
      <c r="B169" s="52">
        <v>0.43</v>
      </c>
      <c r="I169" s="22"/>
    </row>
    <row r="170" spans="1:9" ht="12.75">
      <c r="A170" s="53">
        <v>1.3499999999974</v>
      </c>
      <c r="B170" s="52">
        <v>0.43</v>
      </c>
      <c r="I170" s="22"/>
    </row>
    <row r="171" spans="1:9" ht="12.75">
      <c r="A171" s="53">
        <v>1.35999999999714</v>
      </c>
      <c r="B171" s="52">
        <v>0.43</v>
      </c>
      <c r="I171" s="22"/>
    </row>
    <row r="172" spans="1:9" ht="12.75">
      <c r="A172" s="53">
        <v>1.36999999999688</v>
      </c>
      <c r="B172" s="52">
        <v>0.43</v>
      </c>
      <c r="I172" s="22"/>
    </row>
    <row r="173" spans="1:9" ht="12.75">
      <c r="A173" s="53">
        <v>1.37999999999662</v>
      </c>
      <c r="B173" s="52">
        <v>0.43</v>
      </c>
      <c r="I173" s="22"/>
    </row>
    <row r="174" spans="1:9" ht="12.75">
      <c r="A174" s="53">
        <v>1.38999999999636</v>
      </c>
      <c r="B174" s="52">
        <v>0.43</v>
      </c>
      <c r="I174" s="22"/>
    </row>
    <row r="175" spans="1:9" ht="12.75">
      <c r="A175" s="53">
        <v>1.3999999999961</v>
      </c>
      <c r="B175" s="52">
        <v>0.43</v>
      </c>
      <c r="I175" s="22"/>
    </row>
    <row r="176" spans="1:9" ht="12.75">
      <c r="A176" s="53">
        <v>1.40999999999584</v>
      </c>
      <c r="B176" s="52">
        <v>0.44</v>
      </c>
      <c r="I176" s="22"/>
    </row>
    <row r="177" spans="1:9" ht="12.75">
      <c r="A177" s="53">
        <v>1.41999999999558</v>
      </c>
      <c r="B177" s="52">
        <v>0.44</v>
      </c>
      <c r="I177" s="22"/>
    </row>
    <row r="178" spans="1:9" ht="12.75">
      <c r="A178" s="53">
        <v>1.42999999999532</v>
      </c>
      <c r="B178" s="52">
        <v>0.44</v>
      </c>
      <c r="I178" s="22"/>
    </row>
    <row r="179" spans="1:9" ht="12.75">
      <c r="A179" s="53">
        <v>1.43999999999506</v>
      </c>
      <c r="B179" s="52">
        <v>0.44</v>
      </c>
      <c r="I179" s="22"/>
    </row>
    <row r="180" spans="1:9" ht="12.75">
      <c r="A180" s="53">
        <v>1.4499999999948</v>
      </c>
      <c r="B180" s="52">
        <v>0.44</v>
      </c>
      <c r="I180" s="22"/>
    </row>
    <row r="181" spans="1:9" ht="12.75">
      <c r="A181" s="53">
        <v>1.45999999999454</v>
      </c>
      <c r="B181" s="52">
        <v>0.44</v>
      </c>
      <c r="I181" s="22"/>
    </row>
    <row r="182" spans="1:9" ht="12.75">
      <c r="A182" s="53">
        <v>1.46999999999428</v>
      </c>
      <c r="B182" s="52">
        <v>0.44</v>
      </c>
      <c r="I182" s="22"/>
    </row>
    <row r="183" spans="1:9" ht="12.75">
      <c r="A183" s="53">
        <v>1.47999999999402</v>
      </c>
      <c r="B183" s="52">
        <v>0.44</v>
      </c>
      <c r="I183" s="22"/>
    </row>
    <row r="184" spans="1:9" ht="12.75">
      <c r="A184" s="53">
        <v>1.48999999999376</v>
      </c>
      <c r="B184" s="52">
        <v>0.44</v>
      </c>
      <c r="I184" s="22"/>
    </row>
    <row r="185" spans="1:9" ht="12.75">
      <c r="A185" s="53">
        <v>1.5</v>
      </c>
      <c r="B185" s="52">
        <v>0.45</v>
      </c>
      <c r="I185" s="22"/>
    </row>
    <row r="186" spans="1:9" ht="12.75">
      <c r="A186" s="53">
        <v>1.51000000000624</v>
      </c>
      <c r="B186" s="52">
        <v>0.45</v>
      </c>
      <c r="I186" s="22"/>
    </row>
    <row r="187" spans="1:9" ht="12.75">
      <c r="A187" s="53">
        <v>1.52000000001248</v>
      </c>
      <c r="B187" s="52">
        <v>0.45</v>
      </c>
      <c r="I187" s="22"/>
    </row>
    <row r="188" spans="1:9" ht="12.75">
      <c r="A188" s="53">
        <v>1.53000000001872</v>
      </c>
      <c r="B188" s="52">
        <v>0.45</v>
      </c>
      <c r="I188" s="22"/>
    </row>
    <row r="189" spans="1:9" ht="12.75">
      <c r="A189" s="53">
        <v>1.54000000002496</v>
      </c>
      <c r="B189" s="52">
        <v>0.45</v>
      </c>
      <c r="I189" s="22"/>
    </row>
    <row r="190" spans="1:9" ht="12.75">
      <c r="A190" s="53">
        <v>1.5500000000312</v>
      </c>
      <c r="B190" s="52">
        <v>0.45</v>
      </c>
      <c r="I190" s="22"/>
    </row>
    <row r="191" spans="1:9" ht="12.75">
      <c r="A191" s="53">
        <v>1.56000000003744</v>
      </c>
      <c r="B191" s="52">
        <v>0.45</v>
      </c>
      <c r="I191" s="22"/>
    </row>
    <row r="192" spans="1:9" ht="12.75">
      <c r="A192" s="53">
        <v>1.57000000004368</v>
      </c>
      <c r="B192" s="52">
        <v>0.45</v>
      </c>
      <c r="I192" s="22"/>
    </row>
    <row r="193" spans="1:9" ht="12.75">
      <c r="A193" s="53">
        <v>1.58000000004992</v>
      </c>
      <c r="B193" s="52">
        <v>0.45</v>
      </c>
      <c r="I193" s="22"/>
    </row>
    <row r="194" spans="1:9" ht="12.75">
      <c r="A194" s="53">
        <v>1.59000000005616</v>
      </c>
      <c r="B194" s="52">
        <v>0.45</v>
      </c>
      <c r="I194" s="22"/>
    </row>
    <row r="195" spans="1:9" ht="12.75">
      <c r="A195" s="53">
        <v>1.6000000000624</v>
      </c>
      <c r="B195" s="52">
        <v>0.45</v>
      </c>
      <c r="I195" s="22"/>
    </row>
    <row r="196" spans="1:9" ht="12.75">
      <c r="A196" s="53">
        <v>1.61000000006864</v>
      </c>
      <c r="B196" s="52">
        <v>0.45</v>
      </c>
      <c r="I196" s="22"/>
    </row>
    <row r="197" spans="1:9" ht="12.75">
      <c r="A197" s="53">
        <v>1.62000000007488</v>
      </c>
      <c r="B197" s="52">
        <v>0.45</v>
      </c>
      <c r="I197" s="22"/>
    </row>
    <row r="198" spans="1:9" ht="12.75">
      <c r="A198" s="53">
        <v>1.63000000008112</v>
      </c>
      <c r="B198" s="52">
        <v>0.46</v>
      </c>
      <c r="I198" s="22"/>
    </row>
    <row r="199" spans="1:9" ht="12.75">
      <c r="A199" s="53">
        <v>1.64000000008736</v>
      </c>
      <c r="B199" s="52">
        <v>0.46</v>
      </c>
      <c r="I199" s="22"/>
    </row>
    <row r="200" spans="1:9" ht="12.75">
      <c r="A200" s="53">
        <v>1.6500000000936</v>
      </c>
      <c r="B200" s="52">
        <v>0.46</v>
      </c>
      <c r="I200" s="22"/>
    </row>
    <row r="201" spans="1:9" ht="12.75">
      <c r="A201" s="53">
        <v>1.66000000009984</v>
      </c>
      <c r="B201" s="52">
        <v>0.46</v>
      </c>
      <c r="I201" s="22"/>
    </row>
    <row r="202" spans="1:9" ht="12.75">
      <c r="A202" s="53">
        <v>1.67000000010608</v>
      </c>
      <c r="B202" s="52">
        <v>0.46</v>
      </c>
      <c r="I202" s="22"/>
    </row>
    <row r="203" spans="1:9" ht="12.75">
      <c r="A203" s="53">
        <v>1.68000000011232</v>
      </c>
      <c r="B203" s="52">
        <v>0.46</v>
      </c>
      <c r="I203" s="22"/>
    </row>
    <row r="204" spans="1:9" ht="12.75">
      <c r="A204" s="53">
        <v>1.69000000011856</v>
      </c>
      <c r="B204" s="52">
        <v>0.46</v>
      </c>
      <c r="I204" s="22"/>
    </row>
    <row r="205" spans="1:9" ht="12.75">
      <c r="A205" s="53">
        <v>1.7000000001248</v>
      </c>
      <c r="B205" s="52">
        <v>0.46</v>
      </c>
      <c r="I205" s="22"/>
    </row>
    <row r="206" spans="1:9" ht="12.75">
      <c r="A206" s="53">
        <v>1.71000000013104</v>
      </c>
      <c r="B206" s="52">
        <v>0.46</v>
      </c>
      <c r="I206" s="22"/>
    </row>
    <row r="207" spans="1:9" ht="12.75">
      <c r="A207" s="53">
        <v>1.72000000013728</v>
      </c>
      <c r="B207" s="52">
        <v>0.46</v>
      </c>
      <c r="I207" s="22"/>
    </row>
    <row r="208" spans="1:9" ht="12.75">
      <c r="A208" s="53">
        <v>1.73000000014352</v>
      </c>
      <c r="B208" s="52">
        <v>0.46</v>
      </c>
      <c r="I208" s="22"/>
    </row>
    <row r="209" spans="1:9" ht="12.75">
      <c r="A209" s="53">
        <v>1.74000000014976</v>
      </c>
      <c r="B209" s="52">
        <v>0.46</v>
      </c>
      <c r="I209" s="22"/>
    </row>
    <row r="210" spans="1:9" ht="12.75">
      <c r="A210" s="53">
        <v>1.75</v>
      </c>
      <c r="B210" s="52">
        <v>0.47</v>
      </c>
      <c r="I210" s="22"/>
    </row>
    <row r="211" spans="1:9" ht="12.75">
      <c r="A211" s="53">
        <v>1.75999999985024</v>
      </c>
      <c r="B211" s="52">
        <v>0.47</v>
      </c>
      <c r="I211" s="22"/>
    </row>
    <row r="212" spans="1:9" ht="12.75">
      <c r="A212" s="53">
        <v>1.76999999970048</v>
      </c>
      <c r="B212" s="52">
        <v>0.47</v>
      </c>
      <c r="I212" s="22"/>
    </row>
    <row r="213" spans="1:9" ht="12.75">
      <c r="A213" s="53">
        <v>1.77999999955072</v>
      </c>
      <c r="B213" s="52">
        <v>0.47</v>
      </c>
      <c r="I213" s="22"/>
    </row>
    <row r="214" spans="1:9" ht="12.75">
      <c r="A214" s="53">
        <v>1.78999999940096</v>
      </c>
      <c r="B214" s="52">
        <v>0.47</v>
      </c>
      <c r="I214" s="22"/>
    </row>
    <row r="215" spans="1:9" ht="12.75">
      <c r="A215" s="53">
        <v>1.7999999992512</v>
      </c>
      <c r="B215" s="52">
        <v>0.47</v>
      </c>
      <c r="I215" s="22"/>
    </row>
    <row r="216" spans="1:9" ht="12.75">
      <c r="A216" s="53">
        <v>1.80999999910144</v>
      </c>
      <c r="B216" s="52">
        <v>0.47</v>
      </c>
      <c r="I216" s="22"/>
    </row>
    <row r="217" spans="1:9" ht="12.75">
      <c r="A217" s="53">
        <v>1.81999999895168</v>
      </c>
      <c r="B217" s="52">
        <v>0.47</v>
      </c>
      <c r="I217" s="22"/>
    </row>
    <row r="218" spans="1:9" ht="12.75">
      <c r="A218" s="53">
        <v>1.82999999880192</v>
      </c>
      <c r="B218" s="52">
        <v>0.47</v>
      </c>
      <c r="I218" s="22"/>
    </row>
    <row r="219" spans="1:9" ht="12.75">
      <c r="A219" s="53">
        <v>1.83999999865216</v>
      </c>
      <c r="B219" s="52">
        <v>0.47</v>
      </c>
      <c r="I219" s="22"/>
    </row>
    <row r="220" spans="1:9" ht="12.75">
      <c r="A220" s="53">
        <v>1.8499999985024</v>
      </c>
      <c r="B220" s="52">
        <v>0.47</v>
      </c>
      <c r="I220" s="22"/>
    </row>
    <row r="221" spans="1:9" ht="12.75">
      <c r="A221" s="53">
        <v>1.85999999835264</v>
      </c>
      <c r="B221" s="52">
        <v>0.47</v>
      </c>
      <c r="I221" s="22"/>
    </row>
    <row r="222" spans="1:9" ht="12.75">
      <c r="A222" s="53">
        <v>1.86999999820288</v>
      </c>
      <c r="B222" s="52">
        <v>0.47</v>
      </c>
      <c r="I222" s="22"/>
    </row>
    <row r="223" spans="1:9" ht="12.75">
      <c r="A223" s="53">
        <v>1.87999999805312</v>
      </c>
      <c r="B223" s="52">
        <v>0.48</v>
      </c>
      <c r="I223" s="22"/>
    </row>
    <row r="224" spans="1:9" ht="12.75">
      <c r="A224" s="53">
        <v>1.88999999790336</v>
      </c>
      <c r="B224" s="52">
        <v>0.48</v>
      </c>
      <c r="I224" s="22"/>
    </row>
    <row r="225" spans="1:9" ht="12.75">
      <c r="A225" s="53">
        <v>1.8999999977536</v>
      </c>
      <c r="B225" s="52">
        <v>0.48</v>
      </c>
      <c r="I225" s="22"/>
    </row>
    <row r="226" spans="1:9" ht="12.75">
      <c r="A226" s="53">
        <v>1.90999999760384</v>
      </c>
      <c r="B226" s="52">
        <v>0.48</v>
      </c>
      <c r="I226" s="22"/>
    </row>
    <row r="227" spans="1:9" ht="12.75">
      <c r="A227" s="53">
        <v>1.91999999745408</v>
      </c>
      <c r="B227" s="52">
        <v>0.48</v>
      </c>
      <c r="I227" s="22"/>
    </row>
    <row r="228" spans="1:9" ht="12.75">
      <c r="A228" s="53">
        <v>1.92999999730432</v>
      </c>
      <c r="B228" s="52">
        <v>0.48</v>
      </c>
      <c r="I228" s="22"/>
    </row>
    <row r="229" spans="1:9" ht="12.75">
      <c r="A229" s="53">
        <v>1.93999999715456</v>
      </c>
      <c r="B229" s="52">
        <v>0.48</v>
      </c>
      <c r="I229" s="22"/>
    </row>
    <row r="230" spans="1:9" ht="12.75">
      <c r="A230" s="53">
        <v>1.9499999970048</v>
      </c>
      <c r="B230" s="52">
        <v>0.48</v>
      </c>
      <c r="I230" s="22"/>
    </row>
    <row r="231" spans="1:9" ht="12.75">
      <c r="A231" s="53">
        <v>1.95999999685504</v>
      </c>
      <c r="B231" s="52">
        <v>0.48</v>
      </c>
      <c r="I231" s="22"/>
    </row>
    <row r="232" spans="1:9" ht="12.75">
      <c r="A232" s="53">
        <v>1.96999999670528</v>
      </c>
      <c r="B232" s="52">
        <v>0.48</v>
      </c>
      <c r="I232" s="22"/>
    </row>
    <row r="233" spans="1:9" ht="12.75">
      <c r="A233" s="53">
        <v>1.97999999655552</v>
      </c>
      <c r="B233" s="52">
        <v>0.48</v>
      </c>
      <c r="I233" s="22"/>
    </row>
    <row r="234" spans="1:9" ht="12.75">
      <c r="A234" s="53">
        <v>1.98999999640576</v>
      </c>
      <c r="B234" s="52">
        <v>0.48</v>
      </c>
      <c r="I234" s="22"/>
    </row>
    <row r="235" spans="1:9" ht="12.75">
      <c r="A235" s="53">
        <v>2</v>
      </c>
      <c r="B235" s="52">
        <v>0.49</v>
      </c>
      <c r="I235" s="22"/>
    </row>
    <row r="236" spans="1:9" ht="12.75">
      <c r="A236" s="53">
        <v>2.01000000359424</v>
      </c>
      <c r="B236" s="52">
        <v>0.49</v>
      </c>
      <c r="I236" s="22"/>
    </row>
    <row r="237" spans="1:9" ht="12.75">
      <c r="A237" s="53">
        <v>2.02000000718848</v>
      </c>
      <c r="B237" s="52">
        <v>0.49</v>
      </c>
      <c r="I237" s="22"/>
    </row>
    <row r="238" spans="1:9" ht="12.75">
      <c r="A238" s="53">
        <v>2.03000001078272</v>
      </c>
      <c r="B238" s="52">
        <v>0.49</v>
      </c>
      <c r="I238" s="22"/>
    </row>
    <row r="239" spans="1:9" ht="12.75">
      <c r="A239" s="53">
        <v>2.04000001437696</v>
      </c>
      <c r="B239" s="52">
        <v>0.49</v>
      </c>
      <c r="I239" s="22"/>
    </row>
    <row r="240" spans="1:9" ht="12.75">
      <c r="A240" s="53">
        <v>2.0500000179712</v>
      </c>
      <c r="B240" s="52">
        <v>0.49</v>
      </c>
      <c r="I240" s="22"/>
    </row>
    <row r="241" spans="1:9" ht="12.75">
      <c r="A241" s="53">
        <v>2.06000002156544</v>
      </c>
      <c r="B241" s="52">
        <v>0.49</v>
      </c>
      <c r="I241" s="22"/>
    </row>
    <row r="242" spans="1:9" ht="12.75">
      <c r="A242" s="53">
        <v>2.07000002515968</v>
      </c>
      <c r="B242" s="52">
        <v>0.49</v>
      </c>
      <c r="I242" s="22"/>
    </row>
    <row r="243" spans="1:9" ht="12.75">
      <c r="A243" s="53">
        <v>2.08000002875392</v>
      </c>
      <c r="B243" s="52">
        <v>0.49</v>
      </c>
      <c r="I243" s="22"/>
    </row>
    <row r="244" spans="1:9" ht="12.75">
      <c r="A244" s="53">
        <v>2.09000003234816</v>
      </c>
      <c r="B244" s="52">
        <v>0.49</v>
      </c>
      <c r="I244" s="22"/>
    </row>
    <row r="245" spans="1:9" ht="12.75">
      <c r="A245" s="53">
        <v>2.1000000359424</v>
      </c>
      <c r="B245" s="52">
        <v>0.49</v>
      </c>
      <c r="I245" s="22"/>
    </row>
    <row r="246" spans="1:9" ht="12.75">
      <c r="A246" s="53">
        <v>2.11000003953664</v>
      </c>
      <c r="B246" s="52">
        <v>0.49</v>
      </c>
      <c r="I246" s="22"/>
    </row>
    <row r="247" spans="1:9" ht="12.75">
      <c r="A247" s="53">
        <v>2.12000004313088</v>
      </c>
      <c r="B247" s="52">
        <v>0.49</v>
      </c>
      <c r="I247" s="22"/>
    </row>
    <row r="248" spans="1:9" ht="12.75">
      <c r="A248" s="53">
        <v>2.13000004672512</v>
      </c>
      <c r="B248" s="52">
        <v>0.5</v>
      </c>
      <c r="I248" s="22"/>
    </row>
    <row r="249" spans="1:9" ht="12.75">
      <c r="A249" s="53">
        <v>2.14000005031936</v>
      </c>
      <c r="B249" s="52">
        <v>0.5</v>
      </c>
      <c r="I249" s="22"/>
    </row>
    <row r="250" spans="1:9" ht="12.75">
      <c r="A250" s="53">
        <v>2.1500000539136</v>
      </c>
      <c r="B250" s="52">
        <v>0.5</v>
      </c>
      <c r="I250" s="22"/>
    </row>
    <row r="251" spans="1:9" ht="12.75">
      <c r="A251" s="53">
        <v>2.16000005750784</v>
      </c>
      <c r="B251" s="52">
        <v>0.5</v>
      </c>
      <c r="I251" s="22"/>
    </row>
    <row r="252" spans="1:9" ht="12.75">
      <c r="A252" s="53">
        <v>2.17000006110208</v>
      </c>
      <c r="B252" s="52">
        <v>0.5</v>
      </c>
      <c r="I252" s="22"/>
    </row>
    <row r="253" spans="1:9" ht="12.75">
      <c r="A253" s="53">
        <v>2.18000006469632</v>
      </c>
      <c r="B253" s="52">
        <v>0.5</v>
      </c>
      <c r="I253" s="22"/>
    </row>
    <row r="254" spans="1:9" ht="12.75">
      <c r="A254" s="53">
        <v>2.19000006829056</v>
      </c>
      <c r="B254" s="52">
        <v>0.5</v>
      </c>
      <c r="I254" s="22"/>
    </row>
    <row r="255" spans="1:9" ht="12.75">
      <c r="A255" s="53">
        <v>2.2000000718848</v>
      </c>
      <c r="B255" s="52">
        <v>0.5</v>
      </c>
      <c r="I255" s="22"/>
    </row>
    <row r="256" spans="1:9" ht="12.75">
      <c r="A256" s="53">
        <v>2.21000007547904</v>
      </c>
      <c r="B256" s="52">
        <v>0.5</v>
      </c>
      <c r="I256" s="22"/>
    </row>
    <row r="257" spans="1:9" ht="12.75">
      <c r="A257" s="53">
        <v>2.22000007907328</v>
      </c>
      <c r="B257" s="52">
        <v>0.5</v>
      </c>
      <c r="I257" s="22"/>
    </row>
    <row r="258" spans="1:9" ht="12.75">
      <c r="A258" s="53">
        <v>2.23000008266752</v>
      </c>
      <c r="B258" s="52">
        <v>0.5</v>
      </c>
      <c r="I258" s="22"/>
    </row>
    <row r="259" spans="1:9" ht="12.75">
      <c r="A259" s="53">
        <v>2.24000008626176</v>
      </c>
      <c r="B259" s="52">
        <v>0.5</v>
      </c>
      <c r="I259" s="22"/>
    </row>
    <row r="260" spans="1:9" ht="12.75">
      <c r="A260" s="53">
        <v>2.25</v>
      </c>
      <c r="B260" s="52">
        <v>0.51</v>
      </c>
      <c r="I260" s="22"/>
    </row>
    <row r="261" spans="1:9" ht="12.75">
      <c r="A261" s="53">
        <v>2.25999991373824</v>
      </c>
      <c r="B261" s="52">
        <v>0.51</v>
      </c>
      <c r="I261" s="22"/>
    </row>
    <row r="262" spans="1:9" ht="12.75">
      <c r="A262" s="53">
        <v>2.26999982747648</v>
      </c>
      <c r="B262" s="52">
        <v>0.51</v>
      </c>
      <c r="I262" s="22"/>
    </row>
    <row r="263" spans="1:9" ht="12.75">
      <c r="A263" s="53">
        <v>2.27999974121472</v>
      </c>
      <c r="B263" s="52">
        <v>0.51</v>
      </c>
      <c r="I263" s="22"/>
    </row>
    <row r="264" spans="1:9" ht="12.75">
      <c r="A264" s="53">
        <v>2.28999965495296</v>
      </c>
      <c r="B264" s="52">
        <v>0.51</v>
      </c>
      <c r="I264" s="22"/>
    </row>
    <row r="265" spans="1:9" ht="12.75">
      <c r="A265" s="53">
        <v>2.2999995686912</v>
      </c>
      <c r="B265" s="52">
        <v>0.51</v>
      </c>
      <c r="I265" s="22"/>
    </row>
    <row r="266" spans="1:9" ht="12.75">
      <c r="A266" s="53">
        <v>2.30999948242944</v>
      </c>
      <c r="B266" s="52">
        <v>0.51</v>
      </c>
      <c r="I266" s="22"/>
    </row>
    <row r="267" spans="1:9" ht="12.75">
      <c r="A267" s="53">
        <v>2.31999939616768</v>
      </c>
      <c r="B267" s="52">
        <v>0.51</v>
      </c>
      <c r="I267" s="22"/>
    </row>
    <row r="268" spans="1:9" ht="12.75">
      <c r="A268" s="53">
        <v>2.32999930990592</v>
      </c>
      <c r="B268" s="52">
        <v>0.51</v>
      </c>
      <c r="I268" s="22"/>
    </row>
    <row r="269" spans="1:9" ht="12.75">
      <c r="A269" s="53">
        <v>2.33999922364416</v>
      </c>
      <c r="B269" s="52">
        <v>0.51</v>
      </c>
      <c r="I269" s="22"/>
    </row>
    <row r="270" spans="1:9" ht="12.75">
      <c r="A270" s="53">
        <v>2.3499991373824</v>
      </c>
      <c r="B270" s="52">
        <v>0.51</v>
      </c>
      <c r="I270" s="22"/>
    </row>
    <row r="271" spans="1:9" ht="12.75">
      <c r="A271" s="53">
        <v>2.35999905112064</v>
      </c>
      <c r="B271" s="52">
        <v>0.51</v>
      </c>
      <c r="I271" s="22"/>
    </row>
    <row r="272" spans="1:9" ht="12.75">
      <c r="A272" s="53">
        <v>2.36999896485888</v>
      </c>
      <c r="B272" s="52">
        <v>0.51</v>
      </c>
      <c r="I272" s="22"/>
    </row>
    <row r="273" spans="1:9" ht="12.75">
      <c r="A273" s="53">
        <v>2.37999887859712</v>
      </c>
      <c r="B273" s="52">
        <v>0.51</v>
      </c>
      <c r="I273" s="22"/>
    </row>
    <row r="274" spans="1:9" ht="12.75">
      <c r="A274" s="53">
        <v>2.38999879233536</v>
      </c>
      <c r="B274" s="52">
        <v>0.51</v>
      </c>
      <c r="I274" s="22"/>
    </row>
    <row r="275" spans="1:9" ht="12.75">
      <c r="A275" s="53">
        <v>2.3999987060736</v>
      </c>
      <c r="B275" s="52">
        <v>0.51</v>
      </c>
      <c r="I275" s="22"/>
    </row>
    <row r="276" spans="1:9" ht="12.75">
      <c r="A276" s="53">
        <v>2.40999861981184</v>
      </c>
      <c r="B276" s="52">
        <v>0.51</v>
      </c>
      <c r="I276" s="22"/>
    </row>
    <row r="277" spans="1:9" ht="12.75">
      <c r="A277" s="53">
        <v>2.41999853355008</v>
      </c>
      <c r="B277" s="52">
        <v>0.51</v>
      </c>
      <c r="I277" s="22"/>
    </row>
    <row r="278" spans="1:9" ht="12.75">
      <c r="A278" s="53">
        <v>2.42999844728832</v>
      </c>
      <c r="B278" s="52">
        <v>0.51</v>
      </c>
      <c r="I278" s="22"/>
    </row>
    <row r="279" spans="1:9" ht="12.75">
      <c r="A279" s="53">
        <v>2.43999836102656</v>
      </c>
      <c r="B279" s="52">
        <v>0.51</v>
      </c>
      <c r="I279" s="22"/>
    </row>
    <row r="280" spans="1:9" ht="12.75">
      <c r="A280" s="53">
        <v>2.4499982747648</v>
      </c>
      <c r="B280" s="52">
        <v>0.51</v>
      </c>
      <c r="I280" s="22"/>
    </row>
    <row r="281" spans="1:9" ht="12.75">
      <c r="A281" s="53">
        <v>2.45999818850304</v>
      </c>
      <c r="B281" s="52">
        <v>0.51</v>
      </c>
      <c r="I281" s="22"/>
    </row>
    <row r="282" spans="1:9" ht="12.75">
      <c r="A282" s="53">
        <v>2.46999810224128</v>
      </c>
      <c r="B282" s="52">
        <v>0.51</v>
      </c>
      <c r="I282" s="22"/>
    </row>
    <row r="283" spans="1:9" ht="12.75">
      <c r="A283" s="53">
        <v>2.47999801597952</v>
      </c>
      <c r="B283" s="52">
        <v>0.51</v>
      </c>
      <c r="I283" s="22"/>
    </row>
    <row r="284" spans="1:9" ht="12.75">
      <c r="A284" s="53">
        <v>2.48999792971776</v>
      </c>
      <c r="B284" s="52">
        <v>0.51</v>
      </c>
      <c r="I284" s="22"/>
    </row>
    <row r="285" spans="1:9" ht="12.75">
      <c r="A285" s="53">
        <v>2.5</v>
      </c>
      <c r="B285" s="52">
        <v>0.51</v>
      </c>
      <c r="I285" s="22"/>
    </row>
    <row r="286" spans="1:9" ht="12.75">
      <c r="A286" s="53">
        <v>2.51000207028224</v>
      </c>
      <c r="B286" s="52">
        <v>0.51</v>
      </c>
      <c r="I286" s="22"/>
    </row>
    <row r="287" spans="1:9" ht="12.75">
      <c r="A287" s="53">
        <v>2.52000414056448</v>
      </c>
      <c r="B287" s="52">
        <v>0.51</v>
      </c>
      <c r="I287" s="22"/>
    </row>
    <row r="288" spans="1:9" ht="12.75">
      <c r="A288" s="53">
        <v>2.53000621084672</v>
      </c>
      <c r="B288" s="52">
        <v>0.51</v>
      </c>
      <c r="I288" s="22"/>
    </row>
    <row r="289" spans="1:9" ht="12.75">
      <c r="A289" s="53">
        <v>2.54000828112896</v>
      </c>
      <c r="B289" s="52">
        <v>0.51</v>
      </c>
      <c r="I289" s="22"/>
    </row>
    <row r="290" spans="1:9" ht="12.75">
      <c r="A290" s="53">
        <v>2.5500103514112</v>
      </c>
      <c r="B290" s="52">
        <v>0.51</v>
      </c>
      <c r="I290" s="22"/>
    </row>
    <row r="291" spans="1:9" ht="12.75">
      <c r="A291" s="53">
        <v>2.56001242169344</v>
      </c>
      <c r="B291" s="52">
        <v>0.51</v>
      </c>
      <c r="I291" s="22"/>
    </row>
    <row r="292" spans="1:9" ht="12.75">
      <c r="A292" s="53">
        <v>2.57001449197568</v>
      </c>
      <c r="B292" s="52">
        <v>0.51</v>
      </c>
      <c r="I292" s="22"/>
    </row>
    <row r="293" spans="1:9" ht="12.75">
      <c r="A293" s="53">
        <v>2.58001656225792</v>
      </c>
      <c r="B293" s="52">
        <v>0.51</v>
      </c>
      <c r="I293" s="22"/>
    </row>
    <row r="294" spans="1:9" ht="12.75">
      <c r="A294" s="53">
        <v>2.59001863254016</v>
      </c>
      <c r="B294" s="52">
        <v>0.51</v>
      </c>
      <c r="I294" s="22"/>
    </row>
    <row r="295" spans="1:9" ht="12.75">
      <c r="A295" s="53">
        <v>2.6000207028224</v>
      </c>
      <c r="B295" s="52">
        <v>0.51</v>
      </c>
      <c r="I295" s="22"/>
    </row>
    <row r="296" spans="1:9" ht="12.75">
      <c r="A296" s="53">
        <v>2.61002277310464</v>
      </c>
      <c r="B296" s="52">
        <v>0.51</v>
      </c>
      <c r="I296" s="22"/>
    </row>
    <row r="297" spans="1:9" ht="12.75">
      <c r="A297" s="53">
        <v>2.62002484338688</v>
      </c>
      <c r="B297" s="52">
        <v>0.51</v>
      </c>
      <c r="I297" s="22"/>
    </row>
    <row r="298" spans="1:9" ht="12.75">
      <c r="A298" s="53">
        <v>2.63002691366912</v>
      </c>
      <c r="B298" s="52">
        <v>0.51</v>
      </c>
      <c r="I298" s="22"/>
    </row>
    <row r="299" spans="1:9" ht="12.75">
      <c r="A299" s="53">
        <v>2.64002898395136</v>
      </c>
      <c r="B299" s="52">
        <v>0.51</v>
      </c>
      <c r="I299" s="22"/>
    </row>
    <row r="300" spans="1:9" ht="12.75">
      <c r="A300" s="53">
        <v>2.6500310542336</v>
      </c>
      <c r="B300" s="52">
        <v>0.51</v>
      </c>
      <c r="I300" s="22"/>
    </row>
    <row r="301" spans="1:9" ht="12.75">
      <c r="A301" s="53">
        <v>2.66003312451584</v>
      </c>
      <c r="B301" s="52">
        <v>0.51</v>
      </c>
      <c r="I301" s="22"/>
    </row>
    <row r="302" spans="1:9" ht="12.75">
      <c r="A302" s="53">
        <v>2.67003519479808</v>
      </c>
      <c r="B302" s="52">
        <v>0.51</v>
      </c>
      <c r="I302" s="22"/>
    </row>
    <row r="303" spans="1:9" ht="12.75">
      <c r="A303" s="53">
        <v>2.68003726508032</v>
      </c>
      <c r="B303" s="52">
        <v>0.51</v>
      </c>
      <c r="I303" s="22"/>
    </row>
    <row r="304" spans="1:9" ht="12.75">
      <c r="A304" s="53">
        <v>2.69003933536256</v>
      </c>
      <c r="B304" s="52">
        <v>0.51</v>
      </c>
      <c r="I304" s="22"/>
    </row>
    <row r="305" spans="1:9" ht="12.75">
      <c r="A305" s="53">
        <v>2.7000414056448</v>
      </c>
      <c r="B305" s="52">
        <v>0.51</v>
      </c>
      <c r="I305" s="22"/>
    </row>
    <row r="306" spans="1:9" ht="12.75">
      <c r="A306" s="53">
        <v>2.71004347592704</v>
      </c>
      <c r="B306" s="52">
        <v>0.51</v>
      </c>
      <c r="I306" s="22"/>
    </row>
    <row r="307" spans="1:9" ht="12.75">
      <c r="A307" s="53">
        <v>2.72004554620928</v>
      </c>
      <c r="B307" s="52">
        <v>0.51</v>
      </c>
      <c r="I307" s="22"/>
    </row>
    <row r="308" spans="1:9" ht="12.75">
      <c r="A308" s="53">
        <v>2.73004761649152</v>
      </c>
      <c r="B308" s="52">
        <v>0.51</v>
      </c>
      <c r="I308" s="22"/>
    </row>
    <row r="309" spans="1:9" ht="12.75">
      <c r="A309" s="53">
        <v>2.74004968677376</v>
      </c>
      <c r="B309" s="52">
        <v>0.51</v>
      </c>
      <c r="I309" s="22"/>
    </row>
    <row r="310" spans="1:9" ht="12.75">
      <c r="A310" s="53">
        <v>2.75</v>
      </c>
      <c r="B310" s="52">
        <v>0.51</v>
      </c>
      <c r="I310" s="22"/>
    </row>
    <row r="311" spans="1:9" ht="12.75">
      <c r="A311" s="53">
        <v>2.75995031322624</v>
      </c>
      <c r="B311" s="52">
        <v>0.51</v>
      </c>
      <c r="I311" s="22"/>
    </row>
    <row r="312" spans="1:9" ht="12.75">
      <c r="A312" s="53">
        <v>2.76990062645248</v>
      </c>
      <c r="B312" s="52">
        <v>0.51</v>
      </c>
      <c r="I312" s="22"/>
    </row>
    <row r="313" spans="1:9" ht="12.75">
      <c r="A313" s="53">
        <v>2.77985093967872</v>
      </c>
      <c r="B313" s="52">
        <v>0.51</v>
      </c>
      <c r="I313" s="22"/>
    </row>
    <row r="314" spans="1:9" ht="12.75">
      <c r="A314" s="53">
        <v>2.78980125290496</v>
      </c>
      <c r="B314" s="52">
        <v>0.51</v>
      </c>
      <c r="I314" s="22"/>
    </row>
    <row r="315" spans="1:9" ht="12.75">
      <c r="A315" s="53">
        <v>2.7997515661312</v>
      </c>
      <c r="B315" s="52">
        <v>0.51</v>
      </c>
      <c r="I315" s="22"/>
    </row>
    <row r="316" spans="1:9" ht="12.75">
      <c r="A316" s="53">
        <v>2.80970187935744</v>
      </c>
      <c r="B316" s="52">
        <v>0.51</v>
      </c>
      <c r="I316" s="22"/>
    </row>
    <row r="317" spans="1:9" ht="12.75">
      <c r="A317" s="53">
        <v>2.81965219258368</v>
      </c>
      <c r="B317" s="52">
        <v>0.51</v>
      </c>
      <c r="I317" s="22"/>
    </row>
    <row r="318" spans="1:9" ht="12.75">
      <c r="A318" s="53">
        <v>2.82960250580992</v>
      </c>
      <c r="B318" s="52">
        <v>0.51</v>
      </c>
      <c r="I318" s="22"/>
    </row>
    <row r="319" spans="1:9" ht="12.75">
      <c r="A319" s="53">
        <v>2.83955281903616</v>
      </c>
      <c r="B319" s="52">
        <v>0.51</v>
      </c>
      <c r="I319" s="22"/>
    </row>
    <row r="320" spans="1:9" ht="12.75">
      <c r="A320" s="53">
        <v>2.8495031322624</v>
      </c>
      <c r="B320" s="52">
        <v>0.51</v>
      </c>
      <c r="I320" s="22"/>
    </row>
    <row r="321" spans="1:9" ht="12.75">
      <c r="A321" s="53">
        <v>2.85945344548864</v>
      </c>
      <c r="B321" s="52">
        <v>0.51</v>
      </c>
      <c r="I321" s="22"/>
    </row>
    <row r="322" spans="1:9" ht="12.75">
      <c r="A322" s="53">
        <v>2.86940375871488</v>
      </c>
      <c r="B322" s="52">
        <v>0.51</v>
      </c>
      <c r="I322" s="22"/>
    </row>
    <row r="323" spans="1:9" ht="12.75">
      <c r="A323" s="53">
        <v>2.87935407194112</v>
      </c>
      <c r="B323" s="52">
        <v>0.51</v>
      </c>
      <c r="I323" s="22"/>
    </row>
    <row r="324" spans="1:9" ht="12.75">
      <c r="A324" s="53">
        <v>2.88930438516736</v>
      </c>
      <c r="B324" s="52">
        <v>0.51</v>
      </c>
      <c r="I324" s="22"/>
    </row>
    <row r="325" spans="1:9" ht="12.75">
      <c r="A325" s="53">
        <v>2.8992546983936</v>
      </c>
      <c r="B325" s="52">
        <v>0.51</v>
      </c>
      <c r="I325" s="22"/>
    </row>
    <row r="326" spans="1:9" ht="12.75">
      <c r="A326" s="53">
        <v>2.90920501161984</v>
      </c>
      <c r="B326" s="52">
        <v>0.51</v>
      </c>
      <c r="I326" s="22"/>
    </row>
    <row r="327" spans="1:9" ht="12.75">
      <c r="A327" s="53">
        <v>2.91915532484608</v>
      </c>
      <c r="B327" s="52">
        <v>0.51</v>
      </c>
      <c r="I327" s="22"/>
    </row>
    <row r="328" spans="1:9" ht="12.75">
      <c r="A328" s="53">
        <v>2.92910563807232</v>
      </c>
      <c r="B328" s="52">
        <v>0.51</v>
      </c>
      <c r="I328" s="22"/>
    </row>
    <row r="329" spans="1:9" ht="12.75">
      <c r="A329" s="53">
        <v>2.93905595129856</v>
      </c>
      <c r="B329" s="52">
        <v>0.51</v>
      </c>
      <c r="I329" s="22"/>
    </row>
    <row r="330" spans="1:9" ht="12.75">
      <c r="A330" s="53">
        <v>2.9490062645248</v>
      </c>
      <c r="B330" s="52">
        <v>0.51</v>
      </c>
      <c r="I330" s="22"/>
    </row>
    <row r="331" spans="1:9" ht="12.75">
      <c r="A331" s="53">
        <v>2.95895657775104</v>
      </c>
      <c r="B331" s="52">
        <v>0.51</v>
      </c>
      <c r="I331" s="22"/>
    </row>
    <row r="332" spans="1:9" ht="12.75">
      <c r="A332" s="53">
        <v>2.96890689097728</v>
      </c>
      <c r="B332" s="52">
        <v>0.51</v>
      </c>
      <c r="I332" s="22"/>
    </row>
    <row r="333" spans="1:9" ht="12.75">
      <c r="A333" s="53">
        <v>2.97885720420352</v>
      </c>
      <c r="B333" s="52">
        <v>0.51</v>
      </c>
      <c r="I333" s="22"/>
    </row>
    <row r="334" spans="1:9" ht="12.75">
      <c r="A334" s="53">
        <v>2.98880751742976</v>
      </c>
      <c r="B334" s="52">
        <v>0.51</v>
      </c>
      <c r="I334" s="22"/>
    </row>
    <row r="335" spans="1:9" ht="12.75">
      <c r="A335" s="53">
        <v>2.998757830656</v>
      </c>
      <c r="B335" s="52">
        <v>0.51</v>
      </c>
      <c r="I335" s="22"/>
    </row>
    <row r="336" spans="1:9" ht="12.75">
      <c r="A336" s="53">
        <v>3.00870814388224</v>
      </c>
      <c r="B336" s="52">
        <v>0.51</v>
      </c>
      <c r="I336" s="22"/>
    </row>
    <row r="337" spans="1:9" ht="12.75">
      <c r="A337" s="53">
        <v>3.01865845710848</v>
      </c>
      <c r="B337" s="52">
        <v>0.51</v>
      </c>
      <c r="I337" s="22"/>
    </row>
    <row r="338" spans="1:9" ht="12.75">
      <c r="A338" s="53">
        <v>3.02860877033472</v>
      </c>
      <c r="B338" s="52">
        <v>0.51</v>
      </c>
      <c r="I338" s="22"/>
    </row>
    <row r="339" spans="1:9" ht="12.75">
      <c r="A339" s="53">
        <v>3.03855908356096</v>
      </c>
      <c r="B339" s="52">
        <v>0.51</v>
      </c>
      <c r="I339" s="22"/>
    </row>
    <row r="340" spans="1:9" ht="12.75">
      <c r="A340" s="53">
        <v>3.0485093967872</v>
      </c>
      <c r="B340" s="52">
        <v>0.51</v>
      </c>
      <c r="I340" s="22"/>
    </row>
    <row r="341" spans="1:9" ht="12.75">
      <c r="A341" s="53">
        <v>3.05845971001344</v>
      </c>
      <c r="B341" s="52">
        <v>0.51</v>
      </c>
      <c r="I341" s="22"/>
    </row>
    <row r="342" spans="1:9" ht="12.75">
      <c r="A342" s="53">
        <v>3.06841002323968</v>
      </c>
      <c r="B342" s="52">
        <v>0.51</v>
      </c>
      <c r="I342" s="22"/>
    </row>
    <row r="343" spans="1:9" ht="12.75">
      <c r="A343" s="53">
        <v>3.07836033646592</v>
      </c>
      <c r="B343" s="52">
        <v>0.51</v>
      </c>
      <c r="I343" s="22"/>
    </row>
    <row r="344" spans="1:9" ht="12.75">
      <c r="A344" s="53">
        <v>3.08831064969216</v>
      </c>
      <c r="B344" s="52">
        <v>0.51</v>
      </c>
      <c r="I344" s="22"/>
    </row>
    <row r="345" spans="1:9" ht="12.75">
      <c r="A345" s="53">
        <v>3.0982609629184</v>
      </c>
      <c r="B345" s="52">
        <v>0.51</v>
      </c>
      <c r="I345" s="22"/>
    </row>
    <row r="346" spans="1:9" ht="12.75">
      <c r="A346" s="53">
        <v>3.10821127614464</v>
      </c>
      <c r="B346" s="52">
        <v>0.51</v>
      </c>
      <c r="I346" s="22"/>
    </row>
    <row r="347" spans="1:9" ht="12.75">
      <c r="A347" s="53">
        <v>3.11816158937088</v>
      </c>
      <c r="B347" s="52">
        <v>0.51</v>
      </c>
      <c r="I347" s="22"/>
    </row>
    <row r="348" spans="1:9" ht="12.75">
      <c r="A348" s="53">
        <v>3.12811190259712</v>
      </c>
      <c r="B348" s="52">
        <v>0.51</v>
      </c>
      <c r="I348" s="22"/>
    </row>
    <row r="349" spans="1:9" ht="12.75">
      <c r="A349" s="53">
        <v>3.13806221582336</v>
      </c>
      <c r="B349" s="52">
        <v>0.51</v>
      </c>
      <c r="I349" s="22"/>
    </row>
    <row r="350" spans="1:9" ht="12.75">
      <c r="A350" s="53">
        <v>3.1480125290496</v>
      </c>
      <c r="B350" s="52">
        <v>0.51</v>
      </c>
      <c r="I350" s="22"/>
    </row>
    <row r="351" spans="1:9" ht="12.75">
      <c r="A351" s="54"/>
      <c r="B351" s="8"/>
      <c r="I351" s="22"/>
    </row>
    <row r="352" ht="12.75">
      <c r="I352" s="22"/>
    </row>
    <row r="353" ht="12.75">
      <c r="I353" s="22"/>
    </row>
    <row r="354" ht="12.75">
      <c r="I354" s="22"/>
    </row>
    <row r="355" ht="12.75">
      <c r="I355" s="22"/>
    </row>
    <row r="356" ht="12.75">
      <c r="I356" s="22"/>
    </row>
    <row r="357" ht="12.75">
      <c r="I357" s="22"/>
    </row>
    <row r="358" ht="12.75">
      <c r="I358" s="22"/>
    </row>
    <row r="359" ht="12.75">
      <c r="I359" s="22"/>
    </row>
    <row r="360" ht="12.75">
      <c r="I360" s="22"/>
    </row>
    <row r="361" ht="12.75">
      <c r="I361" s="22"/>
    </row>
    <row r="362" ht="12.75">
      <c r="I362" s="22"/>
    </row>
    <row r="363" ht="12.75">
      <c r="I363" s="22"/>
    </row>
    <row r="364" ht="12.75">
      <c r="I364" s="22"/>
    </row>
    <row r="365" ht="12.75">
      <c r="I365" s="22"/>
    </row>
    <row r="366" ht="12.75">
      <c r="I366" s="22"/>
    </row>
    <row r="367" ht="12.75">
      <c r="I367" s="22"/>
    </row>
    <row r="368" ht="12.75">
      <c r="I368" s="22"/>
    </row>
    <row r="369" ht="12.75">
      <c r="I369" s="22"/>
    </row>
    <row r="370" ht="12.75">
      <c r="I370" s="22"/>
    </row>
    <row r="371" ht="12.75">
      <c r="I371" s="22"/>
    </row>
    <row r="372" ht="12.75">
      <c r="I372" s="22"/>
    </row>
    <row r="373" ht="12.75">
      <c r="I373" s="22"/>
    </row>
    <row r="374" ht="12.75">
      <c r="I374" s="22"/>
    </row>
    <row r="375" ht="12.75">
      <c r="I375" s="22"/>
    </row>
    <row r="376" ht="12.75">
      <c r="I376" s="22"/>
    </row>
    <row r="377" ht="12.75">
      <c r="I377" s="22"/>
    </row>
    <row r="378" ht="12.75">
      <c r="I378" s="22"/>
    </row>
    <row r="379" ht="12.75">
      <c r="I379" s="22"/>
    </row>
    <row r="380" ht="12.75">
      <c r="I380" s="22"/>
    </row>
    <row r="381" ht="12.75">
      <c r="I381" s="22"/>
    </row>
    <row r="382" ht="12.75">
      <c r="I382" s="22"/>
    </row>
    <row r="383" ht="12.75">
      <c r="I383" s="22"/>
    </row>
    <row r="384" ht="12.75">
      <c r="I384" s="22"/>
    </row>
    <row r="385" ht="12.75">
      <c r="I385" s="22"/>
    </row>
    <row r="386" ht="12.75">
      <c r="I386" s="22"/>
    </row>
    <row r="387" ht="12.75">
      <c r="I387" s="22"/>
    </row>
    <row r="388" ht="12.75">
      <c r="I388" s="22"/>
    </row>
    <row r="389" ht="12.75">
      <c r="I389" s="22"/>
    </row>
    <row r="390" ht="12.75">
      <c r="I390" s="22"/>
    </row>
    <row r="391" ht="12.75">
      <c r="I391" s="22"/>
    </row>
    <row r="392" ht="12.75">
      <c r="I392" s="22"/>
    </row>
    <row r="393" ht="12.75">
      <c r="I393" s="22"/>
    </row>
    <row r="394" ht="12.75">
      <c r="I394" s="22"/>
    </row>
    <row r="395" ht="12.75">
      <c r="I395" s="22"/>
    </row>
    <row r="396" ht="12.75">
      <c r="I396" s="22"/>
    </row>
    <row r="397" ht="12.75">
      <c r="I397" s="22"/>
    </row>
    <row r="398" ht="12.75">
      <c r="I398" s="22"/>
    </row>
    <row r="399" ht="12.75">
      <c r="I399" s="22"/>
    </row>
    <row r="400" ht="12.75">
      <c r="I400" s="22"/>
    </row>
    <row r="401" ht="12.75">
      <c r="I401" s="22"/>
    </row>
    <row r="402" ht="12.75">
      <c r="I402" s="22"/>
    </row>
    <row r="403" ht="12.75">
      <c r="I403" s="22"/>
    </row>
    <row r="404" ht="12.75">
      <c r="I404" s="22"/>
    </row>
    <row r="405" ht="12.75">
      <c r="I405" s="22"/>
    </row>
    <row r="406" ht="12.75">
      <c r="I406" s="22"/>
    </row>
    <row r="407" ht="12.75">
      <c r="I407" s="22"/>
    </row>
    <row r="408" ht="12.75">
      <c r="I408" s="22"/>
    </row>
    <row r="409" ht="12.75">
      <c r="I409" s="22"/>
    </row>
    <row r="410" ht="12.75">
      <c r="I410" s="22"/>
    </row>
    <row r="411" ht="12.75">
      <c r="I411" s="22"/>
    </row>
    <row r="412" ht="12.75">
      <c r="I412" s="22"/>
    </row>
    <row r="413" ht="12.75">
      <c r="I413" s="22"/>
    </row>
    <row r="414" ht="12.75">
      <c r="I414" s="22"/>
    </row>
    <row r="415" ht="12.75">
      <c r="I415" s="22"/>
    </row>
    <row r="416" ht="12.75">
      <c r="I416" s="22"/>
    </row>
    <row r="417" ht="12.75">
      <c r="I417" s="22"/>
    </row>
    <row r="418" ht="12.75">
      <c r="I418" s="22"/>
    </row>
    <row r="419" ht="12.75">
      <c r="I419" s="22"/>
    </row>
    <row r="420" ht="12.75">
      <c r="I420" s="22"/>
    </row>
    <row r="421" ht="12.75">
      <c r="I421" s="22"/>
    </row>
    <row r="422" ht="12.75">
      <c r="I422" s="22"/>
    </row>
    <row r="423" ht="12.75">
      <c r="I423" s="22"/>
    </row>
    <row r="424" ht="12.75">
      <c r="I424" s="22"/>
    </row>
    <row r="425" ht="12.75">
      <c r="I425" s="22"/>
    </row>
    <row r="426" ht="12.75">
      <c r="I426" s="22"/>
    </row>
    <row r="427" ht="12.75">
      <c r="I427" s="22"/>
    </row>
    <row r="428" ht="12.75">
      <c r="I428" s="22"/>
    </row>
    <row r="429" ht="12.75">
      <c r="I429" s="22"/>
    </row>
    <row r="430" ht="12.75">
      <c r="I430" s="22"/>
    </row>
    <row r="431" ht="12.75">
      <c r="I431" s="22"/>
    </row>
    <row r="432" ht="12.75">
      <c r="I432" s="22"/>
    </row>
    <row r="433" ht="12.75">
      <c r="I433" s="22"/>
    </row>
    <row r="434" ht="12.75">
      <c r="I434" s="22"/>
    </row>
    <row r="435" ht="12.75">
      <c r="I435" s="22"/>
    </row>
    <row r="436" ht="12.75">
      <c r="I436" s="22"/>
    </row>
    <row r="437" ht="12.75">
      <c r="I437" s="22"/>
    </row>
    <row r="438" ht="12.75">
      <c r="I438" s="22"/>
    </row>
    <row r="439" ht="12.75">
      <c r="I439" s="22"/>
    </row>
    <row r="440" ht="12.75">
      <c r="I440" s="22"/>
    </row>
    <row r="441" ht="12.75">
      <c r="I441" s="22"/>
    </row>
    <row r="442" ht="12.75">
      <c r="I442" s="22"/>
    </row>
    <row r="443" ht="12.75">
      <c r="I443" s="22"/>
    </row>
    <row r="444" ht="12.75">
      <c r="I444" s="22"/>
    </row>
    <row r="445" ht="12.75">
      <c r="I445" s="22"/>
    </row>
    <row r="446" ht="12.75">
      <c r="I446" s="22"/>
    </row>
    <row r="447" ht="12.75">
      <c r="I447" s="22"/>
    </row>
    <row r="448" ht="12.75">
      <c r="I448" s="22"/>
    </row>
    <row r="449" ht="12.75">
      <c r="I449" s="22"/>
    </row>
    <row r="450" ht="12.75">
      <c r="I450" s="22"/>
    </row>
    <row r="451" ht="12.75">
      <c r="I451" s="22"/>
    </row>
    <row r="452" ht="12.75">
      <c r="I452" s="22"/>
    </row>
    <row r="453" ht="12.75">
      <c r="I453" s="22"/>
    </row>
    <row r="454" ht="12.75">
      <c r="I454" s="22"/>
    </row>
    <row r="455" ht="12.75">
      <c r="I455" s="22"/>
    </row>
    <row r="456" ht="12.75">
      <c r="I456" s="22"/>
    </row>
    <row r="457" ht="12.75">
      <c r="I457" s="22"/>
    </row>
    <row r="458" ht="12.75">
      <c r="I458" s="22"/>
    </row>
    <row r="459" ht="12.75">
      <c r="I459" s="22"/>
    </row>
    <row r="460" ht="12.75">
      <c r="I460" s="22"/>
    </row>
    <row r="461" ht="12.75">
      <c r="I461" s="22"/>
    </row>
    <row r="462" ht="12.75">
      <c r="I462" s="22"/>
    </row>
    <row r="463" ht="12.75">
      <c r="I463" s="22"/>
    </row>
    <row r="464" ht="12.75">
      <c r="I464" s="22"/>
    </row>
    <row r="465" ht="12.75">
      <c r="I465" s="22"/>
    </row>
    <row r="466" ht="12.75">
      <c r="I466" s="22"/>
    </row>
    <row r="467" ht="12.75">
      <c r="I467" s="22"/>
    </row>
    <row r="468" ht="12.75">
      <c r="I468" s="22"/>
    </row>
    <row r="469" ht="12.75">
      <c r="I469" s="22"/>
    </row>
    <row r="470" ht="12.75">
      <c r="I470" s="22"/>
    </row>
    <row r="471" ht="12.75">
      <c r="I471" s="22"/>
    </row>
    <row r="472" ht="12.75">
      <c r="I472" s="22"/>
    </row>
    <row r="473" ht="12.75">
      <c r="I473" s="22"/>
    </row>
    <row r="474" ht="12.75">
      <c r="I474" s="22"/>
    </row>
    <row r="475" ht="12.75">
      <c r="I475" s="22"/>
    </row>
    <row r="476" ht="12.75">
      <c r="I476" s="22"/>
    </row>
    <row r="477" ht="12.75">
      <c r="I477" s="22"/>
    </row>
    <row r="478" ht="12.75">
      <c r="I478" s="22"/>
    </row>
    <row r="479" ht="12.75">
      <c r="I479" s="22"/>
    </row>
    <row r="480" ht="12.75">
      <c r="I480" s="22"/>
    </row>
    <row r="481" ht="12.75">
      <c r="I481" s="22"/>
    </row>
    <row r="482" ht="12.75">
      <c r="I482" s="22"/>
    </row>
    <row r="483" ht="12.75">
      <c r="I483" s="22"/>
    </row>
    <row r="484" ht="12.75">
      <c r="I484" s="22"/>
    </row>
    <row r="485" ht="12.75">
      <c r="I485" s="22"/>
    </row>
    <row r="486" ht="12.75">
      <c r="I486" s="22"/>
    </row>
    <row r="487" ht="12.75">
      <c r="I487" s="22"/>
    </row>
    <row r="488" ht="12.75">
      <c r="I488" s="22"/>
    </row>
    <row r="489" ht="12.75">
      <c r="I489" s="22"/>
    </row>
    <row r="490" ht="12.75">
      <c r="I490" s="22"/>
    </row>
    <row r="491" ht="12.75">
      <c r="I491" s="22"/>
    </row>
    <row r="492" ht="12.75">
      <c r="I492" s="22"/>
    </row>
    <row r="493" ht="12.75">
      <c r="I493" s="22"/>
    </row>
    <row r="494" ht="12.75">
      <c r="I494" s="22"/>
    </row>
    <row r="495" ht="12.75">
      <c r="I495" s="22"/>
    </row>
    <row r="496" ht="12.75">
      <c r="I496" s="22"/>
    </row>
    <row r="497" ht="12.75">
      <c r="I497" s="22"/>
    </row>
    <row r="498" ht="12.75">
      <c r="I498" s="22"/>
    </row>
    <row r="499" ht="12.75">
      <c r="I499" s="22"/>
    </row>
    <row r="500" ht="12.75">
      <c r="I500" s="22"/>
    </row>
    <row r="501" ht="12.75">
      <c r="I501" s="22"/>
    </row>
    <row r="502" ht="12.75">
      <c r="I502" s="22"/>
    </row>
    <row r="503" ht="12.75">
      <c r="I503" s="22"/>
    </row>
    <row r="504" ht="12.75">
      <c r="I504" s="22"/>
    </row>
    <row r="505" ht="12.75">
      <c r="I505" s="22"/>
    </row>
    <row r="506" ht="12.75">
      <c r="I506" s="22"/>
    </row>
    <row r="507" ht="12.75">
      <c r="I507" s="22"/>
    </row>
    <row r="508" ht="12.75">
      <c r="I508" s="22"/>
    </row>
    <row r="509" ht="12.75">
      <c r="I509" s="22"/>
    </row>
    <row r="510" ht="12.75">
      <c r="I510" s="22"/>
    </row>
    <row r="511" ht="12.75">
      <c r="I511" s="22"/>
    </row>
    <row r="512" ht="12.75">
      <c r="I512" s="22"/>
    </row>
    <row r="513" ht="12.75">
      <c r="I513" s="22"/>
    </row>
    <row r="514" ht="12.75">
      <c r="I514" s="22"/>
    </row>
    <row r="515" ht="12.75">
      <c r="I515" s="22"/>
    </row>
    <row r="516" ht="12.75">
      <c r="I516" s="22"/>
    </row>
  </sheetData>
  <sheetProtection/>
  <mergeCells count="114">
    <mergeCell ref="A1:H1"/>
    <mergeCell ref="J1:S1"/>
    <mergeCell ref="A2:B2"/>
    <mergeCell ref="A3:B3"/>
    <mergeCell ref="A4:B4"/>
    <mergeCell ref="A5:B5"/>
    <mergeCell ref="A6:A9"/>
    <mergeCell ref="J6:R7"/>
    <mergeCell ref="J8:J9"/>
    <mergeCell ref="K8:N8"/>
    <mergeCell ref="O8:R8"/>
    <mergeCell ref="K9:L9"/>
    <mergeCell ref="M9:N9"/>
    <mergeCell ref="O9:P9"/>
    <mergeCell ref="Q9:R9"/>
    <mergeCell ref="A10:A13"/>
    <mergeCell ref="K10:L10"/>
    <mergeCell ref="M10:N10"/>
    <mergeCell ref="O10:P10"/>
    <mergeCell ref="Q10:R10"/>
    <mergeCell ref="K11:L11"/>
    <mergeCell ref="M11:N11"/>
    <mergeCell ref="O11:P11"/>
    <mergeCell ref="Q11:R11"/>
    <mergeCell ref="K12:L12"/>
    <mergeCell ref="Q16:R16"/>
    <mergeCell ref="M12:N12"/>
    <mergeCell ref="O12:P12"/>
    <mergeCell ref="Q12:R12"/>
    <mergeCell ref="K13:L13"/>
    <mergeCell ref="M13:N13"/>
    <mergeCell ref="O13:P13"/>
    <mergeCell ref="Q13:R13"/>
    <mergeCell ref="K14:L14"/>
    <mergeCell ref="M14:N14"/>
    <mergeCell ref="O14:P14"/>
    <mergeCell ref="Q14:R14"/>
    <mergeCell ref="K15:L15"/>
    <mergeCell ref="M15:N15"/>
    <mergeCell ref="O15:P15"/>
    <mergeCell ref="Q15:R15"/>
    <mergeCell ref="M17:N17"/>
    <mergeCell ref="O17:P17"/>
    <mergeCell ref="Q17:R17"/>
    <mergeCell ref="T17:T18"/>
    <mergeCell ref="A18:A21"/>
    <mergeCell ref="K18:L18"/>
    <mergeCell ref="T19:T20"/>
    <mergeCell ref="T21:T22"/>
    <mergeCell ref="S15:S26"/>
    <mergeCell ref="A14:A17"/>
    <mergeCell ref="T15:T16"/>
    <mergeCell ref="K16:L16"/>
    <mergeCell ref="M16:N16"/>
    <mergeCell ref="O16:P16"/>
    <mergeCell ref="A23:H23"/>
    <mergeCell ref="T23:T24"/>
    <mergeCell ref="A24:B24"/>
    <mergeCell ref="C24:H24"/>
    <mergeCell ref="J24:R24"/>
    <mergeCell ref="K17:L17"/>
    <mergeCell ref="A25:B25"/>
    <mergeCell ref="J25:J27"/>
    <mergeCell ref="K25:N25"/>
    <mergeCell ref="O25:R26"/>
    <mergeCell ref="A26:B26"/>
    <mergeCell ref="K26:L26"/>
    <mergeCell ref="M26:N26"/>
    <mergeCell ref="AD26:AE26"/>
    <mergeCell ref="AF26:AG26"/>
    <mergeCell ref="AH26:AI26"/>
    <mergeCell ref="A27:B27"/>
    <mergeCell ref="O27:P27"/>
    <mergeCell ref="Q27:R27"/>
    <mergeCell ref="V26:W26"/>
    <mergeCell ref="X26:Y26"/>
    <mergeCell ref="Z26:AA26"/>
    <mergeCell ref="AB26:AC26"/>
    <mergeCell ref="A28:B28"/>
    <mergeCell ref="O28:P28"/>
    <mergeCell ref="Q28:R28"/>
    <mergeCell ref="A29:B29"/>
    <mergeCell ref="O29:P29"/>
    <mergeCell ref="Q29:R29"/>
    <mergeCell ref="A30:B30"/>
    <mergeCell ref="O30:P30"/>
    <mergeCell ref="Q30:R30"/>
    <mergeCell ref="A31:B31"/>
    <mergeCell ref="O31:P31"/>
    <mergeCell ref="Q31:R31"/>
    <mergeCell ref="A32:B32"/>
    <mergeCell ref="O32:P32"/>
    <mergeCell ref="Q32:R32"/>
    <mergeCell ref="A33:B33"/>
    <mergeCell ref="O33:P33"/>
    <mergeCell ref="Q33:R33"/>
    <mergeCell ref="A34:B34"/>
    <mergeCell ref="O34:P34"/>
    <mergeCell ref="Q34:R34"/>
    <mergeCell ref="A35:B35"/>
    <mergeCell ref="O35:P35"/>
    <mergeCell ref="Q35:R35"/>
    <mergeCell ref="A36:B36"/>
    <mergeCell ref="O36:P36"/>
    <mergeCell ref="Q36:R36"/>
    <mergeCell ref="A37:B37"/>
    <mergeCell ref="A38:B38"/>
    <mergeCell ref="A40:H40"/>
    <mergeCell ref="A42:B42"/>
    <mergeCell ref="A43:B43"/>
    <mergeCell ref="A47:B47"/>
    <mergeCell ref="C47:D47"/>
    <mergeCell ref="B48:B49"/>
    <mergeCell ref="C48:C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Beam</dc:title>
  <dc:subject>Simply supported doubly reinforced beam</dc:subject>
  <dc:creator>pk_nandwana@yahoo co .in</dc:creator>
  <cp:keywords/>
  <dc:description/>
  <cp:lastModifiedBy>1720902</cp:lastModifiedBy>
  <cp:lastPrinted>2013-09-16T12:15:59Z</cp:lastPrinted>
  <dcterms:created xsi:type="dcterms:W3CDTF">1996-10-14T23:33:28Z</dcterms:created>
  <dcterms:modified xsi:type="dcterms:W3CDTF">2013-09-19T08:36:26Z</dcterms:modified>
  <cp:category/>
  <cp:version/>
  <cp:contentType/>
  <cp:contentStatus/>
</cp:coreProperties>
</file>